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15240" windowHeight="8190" activeTab="0"/>
  </bookViews>
  <sheets>
    <sheet name="Záznam titračního experimentu" sheetId="1" r:id="rId1"/>
    <sheet name="Výpočet konstanty stability" sheetId="2" r:id="rId2"/>
    <sheet name="Jobs plot" sheetId="3" r:id="rId3"/>
  </sheets>
  <definedNames>
    <definedName name="solver_adj" localSheetId="1" hidden="1">'Výpočet konstanty stability'!$B$9:$B$10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'Výpočet konstanty stability'!$F$26</definedName>
    <definedName name="solver_pre" localSheetId="1" hidden="1">0.000001</definedName>
    <definedName name="solver_rbv" localSheetId="1" hidden="1">1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<sst xmlns="http://schemas.openxmlformats.org/spreadsheetml/2006/main" count="119" uniqueCount="90">
  <si>
    <t>d(vypočtený)</t>
  </si>
  <si>
    <t>C</t>
  </si>
  <si>
    <t>c(b-CD)</t>
  </si>
  <si>
    <t>g/mol</t>
  </si>
  <si>
    <t>g/ml</t>
  </si>
  <si>
    <t>mg</t>
  </si>
  <si>
    <t>g</t>
  </si>
  <si>
    <t>ml</t>
  </si>
  <si>
    <t>mol/l</t>
  </si>
  <si>
    <t>residuals</t>
  </si>
  <si>
    <t>Výpočet konstanty stability s pomocí řešitele Excelu</t>
  </si>
  <si>
    <t>roztok v kyvetě (hmotnostně):</t>
  </si>
  <si>
    <t>roztok v kyvetě (objemově):</t>
  </si>
  <si>
    <t>c(DCF)</t>
  </si>
  <si>
    <t>H11</t>
  </si>
  <si>
    <t>H3</t>
  </si>
  <si>
    <t>H9</t>
  </si>
  <si>
    <t>H10</t>
  </si>
  <si>
    <t>H8</t>
  </si>
  <si>
    <t>H1</t>
  </si>
  <si>
    <t>H6a</t>
  </si>
  <si>
    <t>H6b</t>
  </si>
  <si>
    <t>H2</t>
  </si>
  <si>
    <t>H4</t>
  </si>
  <si>
    <t>Skupina:</t>
  </si>
  <si>
    <t>Jména:</t>
  </si>
  <si>
    <t>Měřeno při teplotě:</t>
  </si>
  <si>
    <t>Výpočet konstanty stability z NMR titrace</t>
  </si>
  <si>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>H1 [Hz]</t>
    </r>
  </si>
  <si>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>H3 [Hz]</t>
    </r>
  </si>
  <si>
    <r>
      <rPr>
        <b/>
        <sz val="10"/>
        <rFont val="Calibri"/>
        <family val="2"/>
      </rPr>
      <t xml:space="preserve">chemický posun </t>
    </r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 xml:space="preserve"> [Hz]</t>
    </r>
  </si>
  <si>
    <t>b0</t>
  </si>
  <si>
    <t>b1</t>
  </si>
  <si>
    <t>b4</t>
  </si>
  <si>
    <t>b7</t>
  </si>
  <si>
    <t>b9</t>
  </si>
  <si>
    <t>b2</t>
  </si>
  <si>
    <t>b3</t>
  </si>
  <si>
    <t>b5</t>
  </si>
  <si>
    <t>b6</t>
  </si>
  <si>
    <t>b8</t>
  </si>
  <si>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>H2 [Hz]</t>
    </r>
  </si>
  <si>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>H4 [Hz]</t>
    </r>
  </si>
  <si>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>H5 [Hz]</t>
    </r>
  </si>
  <si>
    <r>
      <rPr>
        <b/>
        <i/>
        <sz val="10"/>
        <rFont val="Symbol"/>
        <family val="1"/>
      </rPr>
      <t>Dd</t>
    </r>
    <r>
      <rPr>
        <b/>
        <sz val="10"/>
        <rFont val="Arial"/>
        <family val="2"/>
      </rPr>
      <t>H1 [Hz]</t>
    </r>
  </si>
  <si>
    <r>
      <rPr>
        <b/>
        <i/>
        <sz val="10"/>
        <rFont val="Symbol"/>
        <family val="1"/>
      </rPr>
      <t>Dd</t>
    </r>
    <r>
      <rPr>
        <b/>
        <sz val="10"/>
        <rFont val="Arial"/>
        <family val="2"/>
      </rPr>
      <t>H2 [Hz]</t>
    </r>
  </si>
  <si>
    <r>
      <rPr>
        <b/>
        <i/>
        <sz val="10"/>
        <rFont val="Symbol"/>
        <family val="1"/>
      </rPr>
      <t>Dd</t>
    </r>
    <r>
      <rPr>
        <b/>
        <sz val="10"/>
        <rFont val="Arial"/>
        <family val="2"/>
      </rPr>
      <t>H3 [Hz]</t>
    </r>
  </si>
  <si>
    <r>
      <rPr>
        <b/>
        <i/>
        <sz val="10"/>
        <rFont val="Symbol"/>
        <family val="1"/>
      </rPr>
      <t>Dd</t>
    </r>
    <r>
      <rPr>
        <b/>
        <sz val="10"/>
        <rFont val="Arial"/>
        <family val="2"/>
      </rPr>
      <t>H4 [Hz]</t>
    </r>
  </si>
  <si>
    <r>
      <rPr>
        <b/>
        <i/>
        <sz val="10"/>
        <rFont val="Symbol"/>
        <family val="1"/>
      </rPr>
      <t>Dd</t>
    </r>
    <r>
      <rPr>
        <b/>
        <sz val="10"/>
        <rFont val="Arial"/>
        <family val="2"/>
      </rPr>
      <t>H5 [Hz]</t>
    </r>
  </si>
  <si>
    <t>H2, H4</t>
  </si>
  <si>
    <t>H13</t>
  </si>
  <si>
    <t>H5</t>
  </si>
  <si>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>H6a [Hz]</t>
    </r>
  </si>
  <si>
    <r>
      <rPr>
        <b/>
        <i/>
        <sz val="10"/>
        <rFont val="Symbol"/>
        <family val="1"/>
      </rPr>
      <t>Dd</t>
    </r>
    <r>
      <rPr>
        <b/>
        <sz val="10"/>
        <rFont val="Arial"/>
        <family val="2"/>
      </rPr>
      <t>H6a [Hz]</t>
    </r>
  </si>
  <si>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>H6b [Hz]</t>
    </r>
  </si>
  <si>
    <r>
      <rPr>
        <b/>
        <i/>
        <sz val="10"/>
        <rFont val="Symbol"/>
        <family val="1"/>
      </rPr>
      <t>Dd</t>
    </r>
    <r>
      <rPr>
        <b/>
        <sz val="10"/>
        <rFont val="Arial"/>
        <family val="2"/>
      </rPr>
      <t>H6b [Hz]</t>
    </r>
  </si>
  <si>
    <r>
      <rPr>
        <i/>
        <sz val="10"/>
        <rFont val="Symbol"/>
        <family val="1"/>
      </rPr>
      <t>Dd</t>
    </r>
    <r>
      <rPr>
        <sz val="10"/>
        <rFont val="Arial"/>
        <family val="2"/>
      </rPr>
      <t>(DCF)</t>
    </r>
  </si>
  <si>
    <r>
      <rPr>
        <sz val="10"/>
        <rFont val="Symbol"/>
        <family val="1"/>
      </rPr>
      <t>m</t>
    </r>
    <r>
      <rPr>
        <sz val="10"/>
        <rFont val="Arial"/>
        <family val="2"/>
      </rPr>
      <t>l</t>
    </r>
  </si>
  <si>
    <t>m(DCF)</t>
  </si>
  <si>
    <t>M(DCF)</t>
  </si>
  <si>
    <r>
      <rPr>
        <sz val="10"/>
        <rFont val="Calibri"/>
        <family val="2"/>
      </rPr>
      <t>ρ</t>
    </r>
    <r>
      <rPr>
        <sz val="10"/>
        <rFont val="Arial"/>
        <family val="2"/>
      </rPr>
      <t>(</t>
    </r>
    <r>
      <rPr>
        <sz val="10"/>
        <rFont val="Arial"/>
        <family val="0"/>
      </rPr>
      <t>D2O)</t>
    </r>
  </si>
  <si>
    <t>m(D2O)</t>
  </si>
  <si>
    <t>V(D2O)</t>
  </si>
  <si>
    <t>Roztok b-CD v D2O:</t>
  </si>
  <si>
    <t>Datum:</t>
  </si>
  <si>
    <t>Roztok DCF v b-CD v D2O</t>
  </si>
  <si>
    <t>m(roztok b0)</t>
  </si>
  <si>
    <t>m(roztok b6)</t>
  </si>
  <si>
    <t>V(roztok b0)</t>
  </si>
  <si>
    <t>V(roztok b6)</t>
  </si>
  <si>
    <t>vyplňte žlutá políčka, zbylé hodnoty se dopočtou</t>
  </si>
  <si>
    <r>
      <t>jednotlivý přídavek (</t>
    </r>
    <r>
      <rPr>
        <sz val="10"/>
        <rFont val="Symbol"/>
        <family val="1"/>
      </rPr>
      <t>m</t>
    </r>
    <r>
      <rPr>
        <sz val="10"/>
        <rFont val="Arial"/>
        <family val="2"/>
      </rPr>
      <t>l)</t>
    </r>
  </si>
  <si>
    <r>
      <t>celkový přídavek (</t>
    </r>
    <r>
      <rPr>
        <sz val="10"/>
        <rFont val="Symbol"/>
        <family val="1"/>
      </rPr>
      <t>m</t>
    </r>
    <r>
      <rPr>
        <sz val="10"/>
        <rFont val="Arial"/>
        <family val="2"/>
      </rPr>
      <t>l)</t>
    </r>
  </si>
  <si>
    <t>c (DCF) [mol/l]</t>
  </si>
  <si>
    <t>c(DCF) [mol/l]</t>
  </si>
  <si>
    <t xml:space="preserve">3. K řešení využijte funkci řešitel. </t>
  </si>
  <si>
    <r>
      <t>K [M</t>
    </r>
    <r>
      <rPr>
        <vertAlign val="superscript"/>
        <sz val="14"/>
        <rFont val="Arial"/>
        <family val="2"/>
      </rPr>
      <t>-1</t>
    </r>
    <r>
      <rPr>
        <sz val="14"/>
        <rFont val="Arial"/>
        <family val="2"/>
      </rPr>
      <t>]</t>
    </r>
  </si>
  <si>
    <t>Doplňte změny chemických posunů vybraných signálů odečtených ze spekter Jobs plotu</t>
  </si>
  <si>
    <t>Změna chemického posunu se počítá jako rozdíl od chemického posunu signálu ze spektra, kde je daná látka čistá.</t>
  </si>
  <si>
    <t>M(CD)</t>
  </si>
  <si>
    <t>m(CD)</t>
  </si>
  <si>
    <t>ρ(roztoku CD v D2O)</t>
  </si>
  <si>
    <t>m(roztoku CD v D2O)</t>
  </si>
  <si>
    <t>V(roztoku CD V D2O)</t>
  </si>
  <si>
    <t>c (CD) [mol/l]</t>
  </si>
  <si>
    <t>c(CD) [mol/l]</t>
  </si>
  <si>
    <r>
      <rPr>
        <sz val="14"/>
        <rFont val="Symbol"/>
        <family val="1"/>
      </rPr>
      <t>d</t>
    </r>
    <r>
      <rPr>
        <sz val="14"/>
        <rFont val="Arial"/>
        <family val="2"/>
      </rPr>
      <t>(CD) [Hz]</t>
    </r>
  </si>
  <si>
    <t>1. Doplňte koncentraci CD, přibližnou hodnotu chemického posunu vybraného signálu a přibližnou hodnotu konstanty stability.</t>
  </si>
  <si>
    <t>2. Vyplňte hodnoty chemických posunů vybraného signálu CD a koncentraci DCF jednotlivých roztoků.</t>
  </si>
  <si>
    <r>
      <rPr>
        <i/>
        <sz val="10"/>
        <rFont val="Symbol"/>
        <family val="1"/>
      </rPr>
      <t>Dd</t>
    </r>
    <r>
      <rPr>
        <sz val="10"/>
        <rFont val="Arial"/>
        <family val="2"/>
      </rPr>
      <t>(CD)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</si>
</sst>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"/>
    <numFmt numFmtId="167" formatCode="0.0000"/>
    <numFmt numFmtId="168" formatCode="0.0"/>
    <numFmt numFmtId="169" formatCode="0.000"/>
    <numFmt numFmtId="170" formatCode="0.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22"/>
      <name val="Arial"/>
      <family val="2"/>
    </font>
    <font>
      <sz val="14"/>
      <name val="Arial"/>
      <family val="2"/>
    </font>
    <font>
      <sz val="14"/>
      <name val="Osaka"/>
      <family val="0"/>
    </font>
    <font>
      <i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0"/>
      <name val="Symbol"/>
      <family val="1"/>
    </font>
    <font>
      <i/>
      <sz val="10"/>
      <name val="Symbol"/>
      <family val="1"/>
    </font>
    <font>
      <b/>
      <sz val="10"/>
      <name val="Calibri"/>
      <family val="2"/>
    </font>
    <font>
      <sz val="8"/>
      <name val="MS Shell Dlg 2"/>
      <family val="0"/>
    </font>
    <font>
      <sz val="14"/>
      <name val="Symbol"/>
      <family val="1"/>
    </font>
    <font>
      <sz val="10"/>
      <name val="Calibri"/>
      <family val="2"/>
    </font>
    <font>
      <vertAlign val="superscript"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Symbol"/>
      <family val="1"/>
    </font>
    <font>
      <sz val="14"/>
      <color indexed="63"/>
      <name val="Calibri"/>
      <family val="2"/>
    </font>
    <font>
      <sz val="7.55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Symbol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0.1"/>
      <color indexed="63"/>
      <name val="Calibri"/>
      <family val="2"/>
    </font>
    <font>
      <sz val="10"/>
      <color indexed="8"/>
      <name val="Symbol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0" fontId="0" fillId="22" borderId="0" xfId="0" applyFill="1" applyAlignment="1">
      <alignment/>
    </xf>
    <xf numFmtId="0" fontId="0" fillId="22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2" fontId="0" fillId="22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22" borderId="13" xfId="0" applyFill="1" applyBorder="1" applyAlignment="1">
      <alignment/>
    </xf>
    <xf numFmtId="167" fontId="0" fillId="0" borderId="13" xfId="0" applyNumberFormat="1" applyBorder="1" applyAlignment="1">
      <alignment/>
    </xf>
    <xf numFmtId="169" fontId="0" fillId="0" borderId="13" xfId="0" applyNumberFormat="1" applyFill="1" applyBorder="1" applyAlignment="1">
      <alignment/>
    </xf>
    <xf numFmtId="168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0" fontId="0" fillId="0" borderId="0" xfId="0" applyNumberFormat="1" applyAlignment="1">
      <alignment/>
    </xf>
    <xf numFmtId="0" fontId="6" fillId="22" borderId="13" xfId="0" applyFont="1" applyFill="1" applyBorder="1" applyAlignment="1">
      <alignment/>
    </xf>
    <xf numFmtId="166" fontId="7" fillId="22" borderId="13" xfId="0" applyNumberFormat="1" applyFont="1" applyFill="1" applyBorder="1" applyAlignment="1">
      <alignment/>
    </xf>
    <xf numFmtId="169" fontId="0" fillId="22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2" fontId="7" fillId="22" borderId="1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Změny chemických púosunů CD při komplexaci s DCF</a:t>
            </a:r>
          </a:p>
        </c:rich>
      </c:tx>
      <c:layout>
        <c:manualLayout>
          <c:xMode val="factor"/>
          <c:yMode val="factor"/>
          <c:x val="-0.000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175"/>
          <c:w val="0.96075"/>
          <c:h val="0.68325"/>
        </c:manualLayout>
      </c:layout>
      <c:scatterChart>
        <c:scatterStyle val="lineMarker"/>
        <c:varyColors val="0"/>
        <c:ser>
          <c:idx val="0"/>
          <c:order val="0"/>
          <c:tx>
            <c:v>H1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'Záznam titračního experimentu'!$F$31:$F$40</c:f>
              <c:numCache/>
            </c:numRef>
          </c:xVal>
          <c:yVal>
            <c:numRef>
              <c:f>'Záznam titračního experimentu'!$H$31:$H$40</c:f>
              <c:numCache/>
            </c:numRef>
          </c:yVal>
          <c:smooth val="0"/>
        </c:ser>
        <c:ser>
          <c:idx val="1"/>
          <c:order val="1"/>
          <c:tx>
            <c:v>H2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'Záznam titračního experimentu'!$F$31:$F$40</c:f>
              <c:numCache/>
            </c:numRef>
          </c:xVal>
          <c:yVal>
            <c:numRef>
              <c:f>'Záznam titračního experimentu'!$J$31:$J$40</c:f>
              <c:numCache/>
            </c:numRef>
          </c:yVal>
          <c:smooth val="0"/>
        </c:ser>
        <c:ser>
          <c:idx val="2"/>
          <c:order val="2"/>
          <c:tx>
            <c:v>H3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'Záznam titračního experimentu'!$F$31:$F$40</c:f>
              <c:numCache/>
            </c:numRef>
          </c:xVal>
          <c:yVal>
            <c:numRef>
              <c:f>'Záznam titračního experimentu'!$L$31:$L$40</c:f>
              <c:numCache/>
            </c:numRef>
          </c:yVal>
          <c:smooth val="0"/>
        </c:ser>
        <c:ser>
          <c:idx val="3"/>
          <c:order val="3"/>
          <c:tx>
            <c:v>H4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'Záznam titračního experimentu'!$F$31:$F$40</c:f>
              <c:numCache/>
            </c:numRef>
          </c:xVal>
          <c:yVal>
            <c:numRef>
              <c:f>'Záznam titračního experimentu'!$N$31:$N$40</c:f>
              <c:numCache/>
            </c:numRef>
          </c:yVal>
          <c:smooth val="0"/>
        </c:ser>
        <c:ser>
          <c:idx val="4"/>
          <c:order val="4"/>
          <c:tx>
            <c:v>H5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'Záznam titračního experimentu'!$F$31:$F$40</c:f>
              <c:numCache/>
            </c:numRef>
          </c:xVal>
          <c:yVal>
            <c:numRef>
              <c:f>'Záznam titračního experimentu'!$P$31:$P$40</c:f>
              <c:numCache/>
            </c:numRef>
          </c:yVal>
          <c:smooth val="0"/>
        </c:ser>
        <c:ser>
          <c:idx val="5"/>
          <c:order val="5"/>
          <c:tx>
            <c:v>H6a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'Záznam titračního experimentu'!$F$31:$F$40</c:f>
              <c:numCache/>
            </c:numRef>
          </c:xVal>
          <c:yVal>
            <c:numRef>
              <c:f>'Záznam titračního experimentu'!$R$31:$R$40</c:f>
              <c:numCache/>
            </c:numRef>
          </c:yVal>
          <c:smooth val="0"/>
        </c:ser>
        <c:ser>
          <c:idx val="6"/>
          <c:order val="6"/>
          <c:tx>
            <c:v>H6b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'Záznam titračního experimentu'!$F$31:$F$40</c:f>
              <c:numCache/>
            </c:numRef>
          </c:xVal>
          <c:yVal>
            <c:numRef>
              <c:f>'Záznam titračního experimentu'!$T$31:$T$40</c:f>
              <c:numCache/>
            </c:numRef>
          </c:yVal>
          <c:smooth val="0"/>
        </c:ser>
        <c:axId val="63977113"/>
        <c:axId val="38923106"/>
      </c:scatterChart>
      <c:valAx>
        <c:axId val="63977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c(DCF) [mol/l]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923106"/>
        <c:crosses val="autoZero"/>
        <c:crossBetween val="midCat"/>
        <c:dispUnits/>
      </c:valAx>
      <c:valAx>
        <c:axId val="3892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Dd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[Hz]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771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25"/>
          <c:y val="0.911"/>
          <c:w val="0.2197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Rozdíly mezi vypočtenou a naměřenou hodnotou chemických posunů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3625"/>
          <c:w val="0.9025"/>
          <c:h val="0.8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'Výpočet konstanty stability'!$C$16:$C$25</c:f>
              <c:numCache/>
            </c:numRef>
          </c:xVal>
          <c:yVal>
            <c:numRef>
              <c:f>'Výpočet konstanty stability'!$G$16:$G$25</c:f>
              <c:numCache/>
            </c:numRef>
          </c:yVal>
          <c:smooth val="0"/>
        </c:ser>
        <c:axId val="14763635"/>
        <c:axId val="65763852"/>
      </c:scatterChart>
      <c:valAx>
        <c:axId val="14763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</a:rPr>
                  <a:t>c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(DCF) [mol/l]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63852"/>
        <c:crosses val="autoZero"/>
        <c:crossBetween val="midCat"/>
        <c:dispUnits/>
      </c:valAx>
      <c:valAx>
        <c:axId val="65763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(naměřený) - </a:t>
                </a:r>
                <a:r>
                  <a:rPr lang="en-US" cap="none" sz="1200" b="1" i="1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(vypočtený)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7636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Závislost chemického posunu signálu na koncentraci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7475"/>
          <c:w val="0.939"/>
          <c:h val="0.75625"/>
        </c:manualLayout>
      </c:layout>
      <c:scatterChart>
        <c:scatterStyle val="lineMarker"/>
        <c:varyColors val="0"/>
        <c:ser>
          <c:idx val="1"/>
          <c:order val="0"/>
          <c:tx>
            <c:v>chemický posun vypočtený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'Výpočet konstanty stability'!$B$30:$B$297</c:f>
              <c:numCache/>
            </c:numRef>
          </c:xVal>
          <c:yVal>
            <c:numRef>
              <c:f>'Výpočet konstanty stability'!$D$30:$D$297</c:f>
              <c:numCache/>
            </c:numRef>
          </c:yVal>
          <c:smooth val="0"/>
        </c:ser>
        <c:ser>
          <c:idx val="0"/>
          <c:order val="1"/>
          <c:tx>
            <c:v>chemický posun naměřený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'Výpočet konstanty stability'!$C$16:$C$25</c:f>
              <c:numCache/>
            </c:numRef>
          </c:xVal>
          <c:yVal>
            <c:numRef>
              <c:f>'Výpočet konstanty stability'!$B$16:$B$25</c:f>
              <c:numCache/>
            </c:numRef>
          </c:yVal>
          <c:smooth val="0"/>
        </c:ser>
        <c:axId val="55003757"/>
        <c:axId val="25271766"/>
      </c:scatterChart>
      <c:valAx>
        <c:axId val="55003757"/>
        <c:scaling>
          <c:orientation val="minMax"/>
          <c:max val="0.02500000000000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 (DCF) [mol/l]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71766"/>
        <c:crosses val="autoZero"/>
        <c:crossBetween val="midCat"/>
        <c:dispUnits/>
      </c:valAx>
      <c:valAx>
        <c:axId val="2527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[Hz]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0037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75"/>
          <c:y val="0.10575"/>
          <c:w val="0.611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Jobs plot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425"/>
          <c:w val="0.93425"/>
          <c:h val="0.78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'Jobs plot'!$C$19</c:f>
              <c:strCache>
                <c:ptCount val="1"/>
                <c:pt idx="0">
                  <c:v>H2, H4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'Jobs plot'!$B$20:$B$30</c:f>
              <c:numCache/>
            </c:numRef>
          </c:xVal>
          <c:yVal>
            <c:numRef>
              <c:f>'Jobs plot'!$C$20:$C$30</c:f>
              <c:numCache/>
            </c:numRef>
          </c:yVal>
          <c:smooth val="1"/>
        </c:ser>
        <c:ser>
          <c:idx val="1"/>
          <c:order val="1"/>
          <c:tx>
            <c:strRef>
              <c:f>'Jobs plot'!$D$19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'Jobs plot'!$B$20:$B$30</c:f>
              <c:numCache/>
            </c:numRef>
          </c:xVal>
          <c:yVal>
            <c:numRef>
              <c:f>'Jobs plot'!$D$20:$D$30</c:f>
              <c:numCache/>
            </c:numRef>
          </c:yVal>
          <c:smooth val="1"/>
        </c:ser>
        <c:ser>
          <c:idx val="2"/>
          <c:order val="2"/>
          <c:tx>
            <c:strRef>
              <c:f>'Jobs plot'!$E$19</c:f>
              <c:strCache>
                <c:ptCount val="1"/>
                <c:pt idx="0">
                  <c:v>H3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'Jobs plot'!$B$20:$B$30</c:f>
              <c:numCache/>
            </c:numRef>
          </c:xVal>
          <c:yVal>
            <c:numRef>
              <c:f>'Jobs plot'!$E$20:$E$30</c:f>
              <c:numCache/>
            </c:numRef>
          </c:yVal>
          <c:smooth val="1"/>
        </c:ser>
        <c:ser>
          <c:idx val="3"/>
          <c:order val="3"/>
          <c:tx>
            <c:strRef>
              <c:f>'Jobs plot'!$F$19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'Jobs plot'!$B$20:$B$30</c:f>
              <c:numCache/>
            </c:numRef>
          </c:xVal>
          <c:yVal>
            <c:numRef>
              <c:f>'Jobs plot'!$F$20:$F$30</c:f>
              <c:numCache/>
            </c:numRef>
          </c:yVal>
          <c:smooth val="1"/>
        </c:ser>
        <c:ser>
          <c:idx val="4"/>
          <c:order val="4"/>
          <c:tx>
            <c:strRef>
              <c:f>'Jobs plot'!$G$19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'Jobs plot'!$B$20:$B$30</c:f>
              <c:numCache/>
            </c:numRef>
          </c:xVal>
          <c:yVal>
            <c:numRef>
              <c:f>'Jobs plot'!$G$20:$G$30</c:f>
              <c:numCache/>
            </c:numRef>
          </c:yVal>
          <c:smooth val="1"/>
        </c:ser>
        <c:ser>
          <c:idx val="5"/>
          <c:order val="5"/>
          <c:tx>
            <c:strRef>
              <c:f>'Jobs plot'!$H$19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'Jobs plot'!$B$20:$B$30</c:f>
              <c:numCache/>
            </c:numRef>
          </c:xVal>
          <c:yVal>
            <c:numRef>
              <c:f>'Jobs plot'!$H$20:$H$30</c:f>
              <c:numCache/>
            </c:numRef>
          </c:yVal>
          <c:smooth val="1"/>
        </c:ser>
        <c:ser>
          <c:idx val="6"/>
          <c:order val="6"/>
          <c:tx>
            <c:strRef>
              <c:f>'Jobs plot'!$I$19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'Jobs plot'!$B$20:$B$30</c:f>
              <c:numCache/>
            </c:numRef>
          </c:xVal>
          <c:yVal>
            <c:numRef>
              <c:f>'Jobs plot'!$I$20:$I$30</c:f>
              <c:numCache/>
            </c:numRef>
          </c:yVal>
          <c:smooth val="1"/>
        </c:ser>
        <c:axId val="26119303"/>
        <c:axId val="33747136"/>
      </c:scatterChart>
      <c:valAx>
        <c:axId val="261193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x(DCF)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747136"/>
        <c:crosses val="autoZero"/>
        <c:crossBetween val="midCat"/>
        <c:dispUnits/>
      </c:valAx>
      <c:valAx>
        <c:axId val="3374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x(DCF)*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[ppm]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193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75"/>
          <c:y val="0.93825"/>
          <c:w val="0.740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Jobs plot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35"/>
          <c:w val="0.9345"/>
          <c:h val="0.78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'Jobs plot'!$C$44</c:f>
              <c:strCache>
                <c:ptCount val="1"/>
                <c:pt idx="0">
                  <c:v>H1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'Jobs plot'!$B$45:$B$55</c:f>
              <c:numCache/>
            </c:numRef>
          </c:xVal>
          <c:yVal>
            <c:numRef>
              <c:f>'Jobs plot'!$C$45:$C$55</c:f>
              <c:numCache/>
            </c:numRef>
          </c:yVal>
          <c:smooth val="1"/>
        </c:ser>
        <c:ser>
          <c:idx val="1"/>
          <c:order val="1"/>
          <c:tx>
            <c:strRef>
              <c:f>'Jobs plot'!$D$44</c:f>
              <c:strCache>
                <c:ptCount val="1"/>
                <c:pt idx="0">
                  <c:v>H3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'Jobs plot'!$B$45:$B$55</c:f>
              <c:numCache/>
            </c:numRef>
          </c:xVal>
          <c:yVal>
            <c:numRef>
              <c:f>'Jobs plot'!$D$45:$D$55</c:f>
              <c:numCache/>
            </c:numRef>
          </c:yVal>
          <c:smooth val="1"/>
        </c:ser>
        <c:ser>
          <c:idx val="2"/>
          <c:order val="2"/>
          <c:tx>
            <c:strRef>
              <c:f>'Jobs plot'!$E$44</c:f>
              <c:strCache>
                <c:ptCount val="1"/>
                <c:pt idx="0">
                  <c:v>H6a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'Jobs plot'!$B$45:$B$55</c:f>
              <c:numCache/>
            </c:numRef>
          </c:xVal>
          <c:yVal>
            <c:numRef>
              <c:f>'Jobs plot'!$E$45:$E$55</c:f>
              <c:numCache/>
            </c:numRef>
          </c:yVal>
          <c:smooth val="1"/>
        </c:ser>
        <c:ser>
          <c:idx val="3"/>
          <c:order val="3"/>
          <c:tx>
            <c:strRef>
              <c:f>'Jobs plot'!$F$44</c:f>
              <c:strCache>
                <c:ptCount val="1"/>
                <c:pt idx="0">
                  <c:v>H6b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'Jobs plot'!$B$45:$B$55</c:f>
              <c:numCache/>
            </c:numRef>
          </c:xVal>
          <c:yVal>
            <c:numRef>
              <c:f>'Jobs plot'!$F$45:$F$55</c:f>
              <c:numCache/>
            </c:numRef>
          </c:yVal>
          <c:smooth val="1"/>
        </c:ser>
        <c:ser>
          <c:idx val="4"/>
          <c:order val="4"/>
          <c:tx>
            <c:strRef>
              <c:f>'Jobs plot'!$G$44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'Jobs plot'!$B$45:$B$55</c:f>
              <c:numCache/>
            </c:numRef>
          </c:xVal>
          <c:yVal>
            <c:numRef>
              <c:f>'Jobs plot'!$G$45:$G$55</c:f>
              <c:numCache/>
            </c:numRef>
          </c:yVal>
          <c:smooth val="1"/>
        </c:ser>
        <c:ser>
          <c:idx val="5"/>
          <c:order val="5"/>
          <c:tx>
            <c:strRef>
              <c:f>'Jobs plot'!$H$44</c:f>
              <c:strCache>
                <c:ptCount val="1"/>
                <c:pt idx="0">
                  <c:v>H2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'Jobs plot'!$B$45:$B$55</c:f>
              <c:numCache/>
            </c:numRef>
          </c:xVal>
          <c:yVal>
            <c:numRef>
              <c:f>'Jobs plot'!$H$45:$H$55</c:f>
              <c:numCache/>
            </c:numRef>
          </c:yVal>
          <c:smooth val="1"/>
        </c:ser>
        <c:ser>
          <c:idx val="6"/>
          <c:order val="6"/>
          <c:tx>
            <c:strRef>
              <c:f>'Jobs plot'!$I$44</c:f>
              <c:strCache>
                <c:ptCount val="1"/>
                <c:pt idx="0">
                  <c:v>H4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'Jobs plot'!$B$45:$B$55</c:f>
              <c:numCache/>
            </c:numRef>
          </c:xVal>
          <c:yVal>
            <c:numRef>
              <c:f>'Jobs plot'!$I$45:$I$55</c:f>
              <c:numCache/>
            </c:numRef>
          </c:yVal>
          <c:smooth val="1"/>
        </c:ser>
        <c:axId val="35288769"/>
        <c:axId val="49163466"/>
      </c:scatterChart>
      <c:valAx>
        <c:axId val="3528876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x(CD)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163466"/>
        <c:crosses val="autoZero"/>
        <c:crossBetween val="midCat"/>
        <c:dispUnits/>
      </c:valAx>
      <c:valAx>
        <c:axId val="49163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x(CD)*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[ppm]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2887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"/>
          <c:y val="0.93875"/>
          <c:w val="0.690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43</xdr:row>
      <xdr:rowOff>114300</xdr:rowOff>
    </xdr:from>
    <xdr:to>
      <xdr:col>17</xdr:col>
      <xdr:colOff>57150</xdr:colOff>
      <xdr:row>60</xdr:row>
      <xdr:rowOff>76200</xdr:rowOff>
    </xdr:to>
    <xdr:graphicFrame>
      <xdr:nvGraphicFramePr>
        <xdr:cNvPr id="1" name="Graf 1"/>
        <xdr:cNvGraphicFramePr/>
      </xdr:nvGraphicFramePr>
      <xdr:xfrm>
        <a:off x="2562225" y="7143750"/>
        <a:ext cx="84486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7</xdr:row>
      <xdr:rowOff>133350</xdr:rowOff>
    </xdr:from>
    <xdr:to>
      <xdr:col>15</xdr:col>
      <xdr:colOff>247650</xdr:colOff>
      <xdr:row>28</xdr:row>
      <xdr:rowOff>9525</xdr:rowOff>
    </xdr:to>
    <xdr:graphicFrame>
      <xdr:nvGraphicFramePr>
        <xdr:cNvPr id="1" name="Graf 1"/>
        <xdr:cNvGraphicFramePr/>
      </xdr:nvGraphicFramePr>
      <xdr:xfrm>
        <a:off x="6467475" y="1971675"/>
        <a:ext cx="50196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29</xdr:row>
      <xdr:rowOff>142875</xdr:rowOff>
    </xdr:from>
    <xdr:to>
      <xdr:col>15</xdr:col>
      <xdr:colOff>266700</xdr:colOff>
      <xdr:row>55</xdr:row>
      <xdr:rowOff>9525</xdr:rowOff>
    </xdr:to>
    <xdr:graphicFrame>
      <xdr:nvGraphicFramePr>
        <xdr:cNvPr id="2" name="Graf 2"/>
        <xdr:cNvGraphicFramePr/>
      </xdr:nvGraphicFramePr>
      <xdr:xfrm>
        <a:off x="4724400" y="5629275"/>
        <a:ext cx="67818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47625</xdr:rowOff>
    </xdr:from>
    <xdr:to>
      <xdr:col>17</xdr:col>
      <xdr:colOff>600075</xdr:colOff>
      <xdr:row>30</xdr:row>
      <xdr:rowOff>9525</xdr:rowOff>
    </xdr:to>
    <xdr:graphicFrame>
      <xdr:nvGraphicFramePr>
        <xdr:cNvPr id="1" name="Graf 1"/>
        <xdr:cNvGraphicFramePr/>
      </xdr:nvGraphicFramePr>
      <xdr:xfrm>
        <a:off x="5686425" y="1066800"/>
        <a:ext cx="52768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31</xdr:row>
      <xdr:rowOff>0</xdr:rowOff>
    </xdr:from>
    <xdr:to>
      <xdr:col>17</xdr:col>
      <xdr:colOff>609600</xdr:colOff>
      <xdr:row>55</xdr:row>
      <xdr:rowOff>9525</xdr:rowOff>
    </xdr:to>
    <xdr:graphicFrame>
      <xdr:nvGraphicFramePr>
        <xdr:cNvPr id="2" name="Graf 2"/>
        <xdr:cNvGraphicFramePr/>
      </xdr:nvGraphicFramePr>
      <xdr:xfrm>
        <a:off x="5686425" y="4857750"/>
        <a:ext cx="5286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3" max="4" width="11.140625" style="0" customWidth="1"/>
    <col min="5" max="5" width="10.140625" style="0" customWidth="1"/>
    <col min="6" max="6" width="10.7109375" style="0" customWidth="1"/>
    <col min="8" max="8" width="9.57421875" style="0" bestFit="1" customWidth="1"/>
    <col min="10" max="10" width="9.57421875" style="0" bestFit="1" customWidth="1"/>
    <col min="11" max="11" width="9.00390625" style="0" customWidth="1"/>
    <col min="12" max="12" width="9.57421875" style="0" bestFit="1" customWidth="1"/>
    <col min="14" max="14" width="9.57421875" style="0" bestFit="1" customWidth="1"/>
    <col min="16" max="16" width="9.57421875" style="0" bestFit="1" customWidth="1"/>
    <col min="17" max="17" width="9.421875" style="0" bestFit="1" customWidth="1"/>
    <col min="18" max="18" width="10.57421875" style="0" bestFit="1" customWidth="1"/>
    <col min="19" max="19" width="9.57421875" style="0" bestFit="1" customWidth="1"/>
    <col min="20" max="20" width="10.7109375" style="0" bestFit="1" customWidth="1"/>
    <col min="21" max="21" width="7.8515625" style="0" bestFit="1" customWidth="1"/>
  </cols>
  <sheetData>
    <row r="1" spans="2:6" ht="24.75">
      <c r="B1" s="16" t="s">
        <v>27</v>
      </c>
      <c r="D1" s="4"/>
      <c r="E1" s="4"/>
      <c r="F1" s="4"/>
    </row>
    <row r="2" spans="3:17" ht="19.5">
      <c r="C2" s="14" t="s">
        <v>70</v>
      </c>
      <c r="D2" s="15"/>
      <c r="E2" s="15"/>
      <c r="F2" s="15"/>
      <c r="L2" s="49" t="s">
        <v>24</v>
      </c>
      <c r="M2" s="49"/>
      <c r="N2" s="50"/>
      <c r="O2" s="50"/>
      <c r="P2" s="50"/>
      <c r="Q2" s="50"/>
    </row>
    <row r="3" spans="12:17" ht="12">
      <c r="L3" s="49" t="s">
        <v>25</v>
      </c>
      <c r="M3" s="49"/>
      <c r="N3" s="50"/>
      <c r="O3" s="50"/>
      <c r="P3" s="50"/>
      <c r="Q3" s="50"/>
    </row>
    <row r="4" spans="3:17" ht="12">
      <c r="C4" s="51" t="s">
        <v>79</v>
      </c>
      <c r="D4" s="51"/>
      <c r="E4" s="24">
        <v>1134.98</v>
      </c>
      <c r="F4" s="24" t="s">
        <v>3</v>
      </c>
      <c r="G4" s="5"/>
      <c r="H4" s="5"/>
      <c r="L4" s="49" t="s">
        <v>64</v>
      </c>
      <c r="M4" s="49"/>
      <c r="N4" s="50"/>
      <c r="O4" s="50"/>
      <c r="P4" s="50"/>
      <c r="Q4" s="50"/>
    </row>
    <row r="5" spans="3:8" ht="12">
      <c r="C5" s="51" t="s">
        <v>59</v>
      </c>
      <c r="D5" s="51"/>
      <c r="E5" s="25">
        <v>318.13</v>
      </c>
      <c r="F5" s="24" t="s">
        <v>3</v>
      </c>
      <c r="G5" s="5"/>
      <c r="H5" s="5"/>
    </row>
    <row r="6" spans="3:17" ht="12.75">
      <c r="C6" s="51" t="s">
        <v>60</v>
      </c>
      <c r="D6" s="51"/>
      <c r="E6" s="24">
        <v>1.107</v>
      </c>
      <c r="F6" s="24" t="s">
        <v>4</v>
      </c>
      <c r="G6" s="5"/>
      <c r="H6" s="5"/>
      <c r="L6" s="49" t="s">
        <v>26</v>
      </c>
      <c r="M6" s="49"/>
      <c r="N6" s="50"/>
      <c r="O6" s="50"/>
      <c r="P6" s="50"/>
      <c r="Q6" s="50"/>
    </row>
    <row r="7" spans="3:8" ht="12">
      <c r="C7" s="6"/>
      <c r="D7" s="6"/>
      <c r="E7" s="6"/>
      <c r="F7" s="6"/>
      <c r="G7" s="6"/>
      <c r="H7" s="6"/>
    </row>
    <row r="8" spans="2:8" ht="12.75">
      <c r="B8" s="4" t="s">
        <v>63</v>
      </c>
      <c r="C8" s="6"/>
      <c r="D8" s="6"/>
      <c r="E8" s="6"/>
      <c r="F8" s="6"/>
      <c r="G8" s="6"/>
      <c r="H8" s="6"/>
    </row>
    <row r="9" spans="3:23" ht="12">
      <c r="C9" s="51" t="s">
        <v>80</v>
      </c>
      <c r="D9" s="51"/>
      <c r="E9" s="26"/>
      <c r="F9" s="27" t="s">
        <v>5</v>
      </c>
      <c r="G9" s="5"/>
      <c r="H9" s="5"/>
      <c r="S9" s="17"/>
      <c r="T9" s="17"/>
      <c r="U9" s="17"/>
      <c r="V9" s="17"/>
      <c r="W9" s="17"/>
    </row>
    <row r="10" spans="3:23" ht="12">
      <c r="C10" s="51" t="s">
        <v>61</v>
      </c>
      <c r="D10" s="51"/>
      <c r="E10" s="28"/>
      <c r="F10" s="24" t="s">
        <v>6</v>
      </c>
      <c r="G10" s="5"/>
      <c r="H10" s="5"/>
      <c r="S10" s="18"/>
      <c r="T10" s="19"/>
      <c r="U10" s="19"/>
      <c r="V10" s="17"/>
      <c r="W10" s="17"/>
    </row>
    <row r="11" spans="3:23" ht="12">
      <c r="C11" s="51" t="s">
        <v>62</v>
      </c>
      <c r="D11" s="51"/>
      <c r="E11" s="29">
        <f>E10/E6</f>
        <v>0</v>
      </c>
      <c r="F11" s="24" t="s">
        <v>7</v>
      </c>
      <c r="G11" s="5"/>
      <c r="H11" s="5"/>
      <c r="S11" s="17"/>
      <c r="T11" s="19"/>
      <c r="U11" s="19"/>
      <c r="V11" s="17"/>
      <c r="W11" s="17"/>
    </row>
    <row r="12" spans="3:23" ht="12">
      <c r="C12" s="51" t="s">
        <v>81</v>
      </c>
      <c r="D12" s="51"/>
      <c r="E12" s="30" t="e">
        <f>((E9*10^-3)+(E10))/(E11)</f>
        <v>#DIV/0!</v>
      </c>
      <c r="F12" s="27" t="s">
        <v>4</v>
      </c>
      <c r="G12" s="5"/>
      <c r="H12" s="5"/>
      <c r="S12" s="17"/>
      <c r="T12" s="19"/>
      <c r="U12" s="19"/>
      <c r="V12" s="17"/>
      <c r="W12" s="17"/>
    </row>
    <row r="13" spans="3:23" ht="12">
      <c r="C13" s="51" t="s">
        <v>2</v>
      </c>
      <c r="D13" s="51"/>
      <c r="E13" s="29" t="e">
        <f>(E9*10^-3)/E4/(E11*10^-3)</f>
        <v>#DIV/0!</v>
      </c>
      <c r="F13" s="24" t="s">
        <v>8</v>
      </c>
      <c r="G13" s="5"/>
      <c r="H13" s="5"/>
      <c r="S13" s="17"/>
      <c r="T13" s="19"/>
      <c r="U13" s="19"/>
      <c r="V13" s="17"/>
      <c r="W13" s="17"/>
    </row>
    <row r="14" spans="3:23" ht="12">
      <c r="C14" s="20"/>
      <c r="D14" s="5"/>
      <c r="E14" s="5"/>
      <c r="F14" s="5"/>
      <c r="G14" s="5"/>
      <c r="H14" s="5"/>
      <c r="I14" s="21"/>
      <c r="J14" s="1"/>
      <c r="S14" s="17"/>
      <c r="T14" s="19"/>
      <c r="U14" s="19"/>
      <c r="V14" s="17"/>
      <c r="W14" s="17"/>
    </row>
    <row r="15" spans="2:23" ht="12.75">
      <c r="B15" s="4" t="s">
        <v>65</v>
      </c>
      <c r="K15" s="17"/>
      <c r="S15" s="17"/>
      <c r="T15" s="19"/>
      <c r="U15" s="19"/>
      <c r="V15" s="17"/>
      <c r="W15" s="17"/>
    </row>
    <row r="16" spans="3:23" ht="12">
      <c r="C16" s="51" t="s">
        <v>58</v>
      </c>
      <c r="D16" s="51"/>
      <c r="E16" s="28"/>
      <c r="F16" s="24" t="s">
        <v>5</v>
      </c>
      <c r="G16" s="5"/>
      <c r="H16" s="5"/>
      <c r="S16" s="17"/>
      <c r="T16" s="19"/>
      <c r="U16" s="19"/>
      <c r="V16" s="17"/>
      <c r="W16" s="17"/>
    </row>
    <row r="17" spans="3:8" ht="12">
      <c r="C17" s="51" t="s">
        <v>82</v>
      </c>
      <c r="D17" s="51"/>
      <c r="E17" s="28"/>
      <c r="F17" s="24" t="s">
        <v>6</v>
      </c>
      <c r="G17" s="5"/>
      <c r="H17" s="5"/>
    </row>
    <row r="18" spans="3:23" ht="12">
      <c r="C18" s="51" t="s">
        <v>83</v>
      </c>
      <c r="D18" s="51"/>
      <c r="E18" s="29" t="e">
        <f>E17/E12</f>
        <v>#DIV/0!</v>
      </c>
      <c r="F18" s="24" t="s">
        <v>7</v>
      </c>
      <c r="G18" s="5"/>
      <c r="H18" s="5"/>
      <c r="S18" s="17"/>
      <c r="T18" s="19"/>
      <c r="U18" s="19"/>
      <c r="V18" s="17"/>
      <c r="W18" s="17"/>
    </row>
    <row r="19" spans="3:23" ht="12">
      <c r="C19" s="51" t="s">
        <v>13</v>
      </c>
      <c r="D19" s="51"/>
      <c r="E19" s="29" t="e">
        <f>(E16*10^-3)/E5/(E18*10^-3)</f>
        <v>#DIV/0!</v>
      </c>
      <c r="F19" s="24" t="s">
        <v>8</v>
      </c>
      <c r="G19" s="5"/>
      <c r="H19" s="5"/>
      <c r="S19" s="18"/>
      <c r="T19" s="19"/>
      <c r="U19" s="19"/>
      <c r="V19" s="17"/>
      <c r="W19" s="17"/>
    </row>
    <row r="20" spans="3:23" ht="12">
      <c r="C20" s="51" t="s">
        <v>81</v>
      </c>
      <c r="D20" s="51"/>
      <c r="E20" s="32" t="e">
        <f>((E16*10^-3)+E17)/(E18)</f>
        <v>#DIV/0!</v>
      </c>
      <c r="F20" s="27" t="s">
        <v>4</v>
      </c>
      <c r="G20" s="5"/>
      <c r="H20" s="5"/>
      <c r="S20" s="18"/>
      <c r="T20" s="19"/>
      <c r="U20" s="19"/>
      <c r="V20" s="17"/>
      <c r="W20" s="17"/>
    </row>
    <row r="21" spans="3:23" ht="12">
      <c r="C21" s="20"/>
      <c r="D21" s="5"/>
      <c r="E21" s="5"/>
      <c r="F21" s="5"/>
      <c r="G21" s="5"/>
      <c r="H21" s="5"/>
      <c r="S21" s="18"/>
      <c r="T21" s="19"/>
      <c r="U21" s="19"/>
      <c r="V21" s="17"/>
      <c r="W21" s="17"/>
    </row>
    <row r="22" spans="2:23" ht="12.75">
      <c r="B22" s="4" t="s">
        <v>11</v>
      </c>
      <c r="S22" s="17"/>
      <c r="T22" s="19"/>
      <c r="U22" s="19"/>
      <c r="V22" s="17"/>
      <c r="W22" s="17"/>
    </row>
    <row r="23" spans="3:23" ht="12">
      <c r="C23" s="51" t="s">
        <v>66</v>
      </c>
      <c r="D23" s="51"/>
      <c r="E23" s="28"/>
      <c r="F23" s="27" t="s">
        <v>5</v>
      </c>
      <c r="S23" s="17"/>
      <c r="T23" s="19"/>
      <c r="U23" s="19"/>
      <c r="V23" s="17"/>
      <c r="W23" s="17"/>
    </row>
    <row r="24" spans="3:23" ht="12">
      <c r="C24" s="51" t="s">
        <v>67</v>
      </c>
      <c r="D24" s="51"/>
      <c r="E24" s="28"/>
      <c r="F24" s="27" t="s">
        <v>5</v>
      </c>
      <c r="S24" s="17"/>
      <c r="T24" s="19"/>
      <c r="U24" s="19"/>
      <c r="V24" s="17"/>
      <c r="W24" s="17"/>
    </row>
    <row r="25" spans="2:23" ht="12.75">
      <c r="B25" s="4" t="s">
        <v>12</v>
      </c>
      <c r="S25" s="17"/>
      <c r="T25" s="19"/>
      <c r="U25" s="19"/>
      <c r="V25" s="17"/>
      <c r="W25" s="17"/>
    </row>
    <row r="26" spans="3:23" ht="12">
      <c r="C26" s="51" t="s">
        <v>68</v>
      </c>
      <c r="D26" s="51"/>
      <c r="E26" s="31" t="e">
        <f>$E$23/$E$12</f>
        <v>#DIV/0!</v>
      </c>
      <c r="F26" s="27" t="s">
        <v>57</v>
      </c>
      <c r="S26" s="17"/>
      <c r="T26" s="17"/>
      <c r="U26" s="17"/>
      <c r="V26" s="17"/>
      <c r="W26" s="17"/>
    </row>
    <row r="27" spans="3:23" ht="12">
      <c r="C27" s="51" t="s">
        <v>69</v>
      </c>
      <c r="D27" s="51"/>
      <c r="E27" s="31" t="e">
        <f>$E$24/$E$20</f>
        <v>#DIV/0!</v>
      </c>
      <c r="F27" s="27" t="s">
        <v>57</v>
      </c>
      <c r="S27" s="18"/>
      <c r="T27" s="19"/>
      <c r="U27" s="19"/>
      <c r="V27" s="17"/>
      <c r="W27" s="17"/>
    </row>
    <row r="28" spans="19:23" ht="12">
      <c r="S28" s="17"/>
      <c r="T28" s="19"/>
      <c r="U28" s="19"/>
      <c r="V28" s="17"/>
      <c r="W28" s="17"/>
    </row>
    <row r="29" spans="19:23" ht="12">
      <c r="S29" s="17"/>
      <c r="T29" s="19"/>
      <c r="U29" s="19"/>
      <c r="V29" s="17"/>
      <c r="W29" s="17"/>
    </row>
    <row r="30" spans="3:23" ht="24.75">
      <c r="C30" s="33" t="s">
        <v>71</v>
      </c>
      <c r="D30" s="33" t="s">
        <v>72</v>
      </c>
      <c r="E30" s="33" t="s">
        <v>84</v>
      </c>
      <c r="F30" s="33" t="s">
        <v>73</v>
      </c>
      <c r="G30" s="34" t="s">
        <v>28</v>
      </c>
      <c r="H30" s="34" t="s">
        <v>44</v>
      </c>
      <c r="I30" s="34" t="s">
        <v>41</v>
      </c>
      <c r="J30" s="34" t="s">
        <v>45</v>
      </c>
      <c r="K30" s="34" t="s">
        <v>29</v>
      </c>
      <c r="L30" s="34" t="s">
        <v>46</v>
      </c>
      <c r="M30" s="34" t="s">
        <v>42</v>
      </c>
      <c r="N30" s="34" t="s">
        <v>47</v>
      </c>
      <c r="O30" s="34" t="s">
        <v>43</v>
      </c>
      <c r="P30" s="34" t="s">
        <v>48</v>
      </c>
      <c r="Q30" s="34" t="s">
        <v>52</v>
      </c>
      <c r="R30" s="34" t="s">
        <v>53</v>
      </c>
      <c r="S30" s="34" t="s">
        <v>54</v>
      </c>
      <c r="T30" s="34" t="s">
        <v>55</v>
      </c>
      <c r="U30" s="19"/>
      <c r="V30" s="17"/>
      <c r="W30" s="17"/>
    </row>
    <row r="31" spans="2:23" ht="12">
      <c r="B31" t="s">
        <v>31</v>
      </c>
      <c r="C31">
        <v>0</v>
      </c>
      <c r="D31">
        <f>C31</f>
        <v>0</v>
      </c>
      <c r="E31" s="35" t="e">
        <f aca="true" t="shared" si="0" ref="E31:E40">$E$9/($E$4*$E$11)</f>
        <v>#DIV/0!</v>
      </c>
      <c r="F31">
        <v>0</v>
      </c>
      <c r="G31" s="22"/>
      <c r="H31">
        <f>G31-$G$31</f>
        <v>0</v>
      </c>
      <c r="I31" s="22"/>
      <c r="J31">
        <f aca="true" t="shared" si="1" ref="J31:J40">I31-$I$31</f>
        <v>0</v>
      </c>
      <c r="K31" s="23"/>
      <c r="L31">
        <f aca="true" t="shared" si="2" ref="L31:L40">K31-$K$31</f>
        <v>0</v>
      </c>
      <c r="M31" s="22"/>
      <c r="N31">
        <f aca="true" t="shared" si="3" ref="N31:N40">M31-$M$31</f>
        <v>0</v>
      </c>
      <c r="O31" s="22"/>
      <c r="P31">
        <f aca="true" t="shared" si="4" ref="P31:P40">O31-$O$31</f>
        <v>0</v>
      </c>
      <c r="Q31" s="22"/>
      <c r="R31">
        <f aca="true" t="shared" si="5" ref="R31:R40">Q31-$Q$31</f>
        <v>0</v>
      </c>
      <c r="S31" s="22"/>
      <c r="T31">
        <f aca="true" t="shared" si="6" ref="T31:T40">S31-$S$31</f>
        <v>0</v>
      </c>
      <c r="U31" s="19"/>
      <c r="V31" s="17"/>
      <c r="W31" s="17"/>
    </row>
    <row r="32" spans="2:23" ht="12">
      <c r="B32" t="s">
        <v>32</v>
      </c>
      <c r="C32">
        <v>25</v>
      </c>
      <c r="D32">
        <f>D31+C32</f>
        <v>25</v>
      </c>
      <c r="E32" s="35" t="e">
        <f t="shared" si="0"/>
        <v>#DIV/0!</v>
      </c>
      <c r="F32" s="7" t="e">
        <f>(D32*10^-6)/((D32*10^-6)+($E$26*10^-6))*$E$19</f>
        <v>#DIV/0!</v>
      </c>
      <c r="G32" s="22"/>
      <c r="H32">
        <f>G32-$G$31</f>
        <v>0</v>
      </c>
      <c r="I32" s="22"/>
      <c r="J32">
        <f t="shared" si="1"/>
        <v>0</v>
      </c>
      <c r="K32" s="23"/>
      <c r="L32">
        <f t="shared" si="2"/>
        <v>0</v>
      </c>
      <c r="M32" s="22"/>
      <c r="N32">
        <f t="shared" si="3"/>
        <v>0</v>
      </c>
      <c r="O32" s="22"/>
      <c r="P32">
        <f t="shared" si="4"/>
        <v>0</v>
      </c>
      <c r="Q32" s="22"/>
      <c r="R32">
        <f t="shared" si="5"/>
        <v>0</v>
      </c>
      <c r="S32" s="22"/>
      <c r="T32">
        <f t="shared" si="6"/>
        <v>0</v>
      </c>
      <c r="U32" s="17"/>
      <c r="V32" s="17"/>
      <c r="W32" s="17"/>
    </row>
    <row r="33" spans="2:23" ht="12">
      <c r="B33" t="s">
        <v>36</v>
      </c>
      <c r="C33">
        <v>50</v>
      </c>
      <c r="D33">
        <f>D32+C33</f>
        <v>75</v>
      </c>
      <c r="E33" s="35" t="e">
        <f t="shared" si="0"/>
        <v>#DIV/0!</v>
      </c>
      <c r="F33" s="7" t="e">
        <f>D33/(D33+$E$26)*$E$19</f>
        <v>#DIV/0!</v>
      </c>
      <c r="G33" s="22"/>
      <c r="H33">
        <f>G33-$G$31</f>
        <v>0</v>
      </c>
      <c r="I33" s="22"/>
      <c r="J33">
        <f t="shared" si="1"/>
        <v>0</v>
      </c>
      <c r="K33" s="23"/>
      <c r="L33">
        <f t="shared" si="2"/>
        <v>0</v>
      </c>
      <c r="M33" s="22"/>
      <c r="N33">
        <f t="shared" si="3"/>
        <v>0</v>
      </c>
      <c r="O33" s="22"/>
      <c r="P33">
        <f t="shared" si="4"/>
        <v>0</v>
      </c>
      <c r="Q33" s="22"/>
      <c r="R33">
        <f t="shared" si="5"/>
        <v>0</v>
      </c>
      <c r="S33" s="22"/>
      <c r="T33">
        <f t="shared" si="6"/>
        <v>0</v>
      </c>
      <c r="U33" s="19"/>
      <c r="V33" s="17"/>
      <c r="W33" s="17"/>
    </row>
    <row r="34" spans="2:23" ht="12">
      <c r="B34" t="s">
        <v>37</v>
      </c>
      <c r="C34">
        <v>50</v>
      </c>
      <c r="D34">
        <f>D33+C34</f>
        <v>125</v>
      </c>
      <c r="E34" s="35" t="e">
        <f t="shared" si="0"/>
        <v>#DIV/0!</v>
      </c>
      <c r="F34" s="7" t="e">
        <f>D34/(D34+$E$26)*$E$19</f>
        <v>#DIV/0!</v>
      </c>
      <c r="G34" s="22"/>
      <c r="H34">
        <f>G34-$G$31</f>
        <v>0</v>
      </c>
      <c r="I34" s="22"/>
      <c r="J34">
        <f t="shared" si="1"/>
        <v>0</v>
      </c>
      <c r="K34" s="23"/>
      <c r="L34">
        <f t="shared" si="2"/>
        <v>0</v>
      </c>
      <c r="M34" s="22"/>
      <c r="N34">
        <f t="shared" si="3"/>
        <v>0</v>
      </c>
      <c r="O34" s="22"/>
      <c r="P34">
        <f t="shared" si="4"/>
        <v>0</v>
      </c>
      <c r="Q34" s="22"/>
      <c r="R34">
        <f t="shared" si="5"/>
        <v>0</v>
      </c>
      <c r="S34" s="22"/>
      <c r="T34">
        <f t="shared" si="6"/>
        <v>0</v>
      </c>
      <c r="U34" s="19"/>
      <c r="V34" s="17"/>
      <c r="W34" s="17"/>
    </row>
    <row r="35" spans="2:23" ht="12">
      <c r="B35" t="s">
        <v>33</v>
      </c>
      <c r="C35">
        <v>125</v>
      </c>
      <c r="D35">
        <f>D34+C35</f>
        <v>250</v>
      </c>
      <c r="E35" s="35" t="e">
        <f t="shared" si="0"/>
        <v>#DIV/0!</v>
      </c>
      <c r="F35" s="7" t="e">
        <f>D35/(D35+$E$26)*$E$19</f>
        <v>#DIV/0!</v>
      </c>
      <c r="G35" s="22"/>
      <c r="H35">
        <f aca="true" t="shared" si="7" ref="H35:H40">G35-$G$31</f>
        <v>0</v>
      </c>
      <c r="I35" s="23"/>
      <c r="J35">
        <f t="shared" si="1"/>
        <v>0</v>
      </c>
      <c r="K35" s="23"/>
      <c r="L35">
        <f t="shared" si="2"/>
        <v>0</v>
      </c>
      <c r="M35" s="22"/>
      <c r="N35">
        <f t="shared" si="3"/>
        <v>0</v>
      </c>
      <c r="O35" s="22"/>
      <c r="P35">
        <f t="shared" si="4"/>
        <v>0</v>
      </c>
      <c r="Q35" s="22"/>
      <c r="R35">
        <f t="shared" si="5"/>
        <v>0</v>
      </c>
      <c r="S35" s="22"/>
      <c r="T35">
        <f t="shared" si="6"/>
        <v>0</v>
      </c>
      <c r="U35" s="19"/>
      <c r="V35" s="17"/>
      <c r="W35" s="17"/>
    </row>
    <row r="36" spans="2:23" ht="12">
      <c r="B36" t="s">
        <v>38</v>
      </c>
      <c r="C36">
        <v>200</v>
      </c>
      <c r="D36">
        <f>D35+C36</f>
        <v>450</v>
      </c>
      <c r="E36" s="35" t="e">
        <f t="shared" si="0"/>
        <v>#DIV/0!</v>
      </c>
      <c r="F36" s="7" t="e">
        <f>D36/(D36+$E$26)*$E$19</f>
        <v>#DIV/0!</v>
      </c>
      <c r="G36" s="22"/>
      <c r="H36">
        <f t="shared" si="7"/>
        <v>0</v>
      </c>
      <c r="I36" s="22"/>
      <c r="J36">
        <f t="shared" si="1"/>
        <v>0</v>
      </c>
      <c r="K36" s="23"/>
      <c r="L36">
        <f t="shared" si="2"/>
        <v>0</v>
      </c>
      <c r="M36" s="22"/>
      <c r="N36">
        <f t="shared" si="3"/>
        <v>0</v>
      </c>
      <c r="O36" s="22"/>
      <c r="P36">
        <f t="shared" si="4"/>
        <v>0</v>
      </c>
      <c r="Q36" s="22"/>
      <c r="R36">
        <f t="shared" si="5"/>
        <v>0</v>
      </c>
      <c r="S36" s="22"/>
      <c r="T36">
        <f t="shared" si="6"/>
        <v>0</v>
      </c>
      <c r="U36" s="19"/>
      <c r="V36" s="17"/>
      <c r="W36" s="17"/>
    </row>
    <row r="37" spans="2:23" ht="12">
      <c r="B37" t="s">
        <v>39</v>
      </c>
      <c r="C37">
        <v>0</v>
      </c>
      <c r="D37">
        <v>0</v>
      </c>
      <c r="E37" s="35" t="e">
        <f t="shared" si="0"/>
        <v>#DIV/0!</v>
      </c>
      <c r="F37" s="7" t="e">
        <f>($E$19)*($E$27*10^-6)/(($E$27*10^-6)+(D37*10^-6))</f>
        <v>#DIV/0!</v>
      </c>
      <c r="G37" s="22"/>
      <c r="H37">
        <f t="shared" si="7"/>
        <v>0</v>
      </c>
      <c r="I37" s="22"/>
      <c r="J37">
        <f t="shared" si="1"/>
        <v>0</v>
      </c>
      <c r="K37" s="23"/>
      <c r="L37">
        <f t="shared" si="2"/>
        <v>0</v>
      </c>
      <c r="M37" s="22"/>
      <c r="N37">
        <f t="shared" si="3"/>
        <v>0</v>
      </c>
      <c r="O37" s="22"/>
      <c r="P37">
        <f t="shared" si="4"/>
        <v>0</v>
      </c>
      <c r="Q37" s="22"/>
      <c r="R37">
        <f t="shared" si="5"/>
        <v>0</v>
      </c>
      <c r="S37" s="22"/>
      <c r="T37">
        <f t="shared" si="6"/>
        <v>0</v>
      </c>
      <c r="U37" s="19"/>
      <c r="V37" s="17"/>
      <c r="W37" s="17"/>
    </row>
    <row r="38" spans="2:23" ht="12">
      <c r="B38" t="s">
        <v>34</v>
      </c>
      <c r="C38">
        <v>100</v>
      </c>
      <c r="D38">
        <f>D37+C38</f>
        <v>100</v>
      </c>
      <c r="E38" s="35" t="e">
        <f t="shared" si="0"/>
        <v>#DIV/0!</v>
      </c>
      <c r="F38" s="7" t="e">
        <f>($E$19)*($E$27*10^-6)/(($E$27*10^-6)+(D38*10^-6))</f>
        <v>#DIV/0!</v>
      </c>
      <c r="G38" s="22"/>
      <c r="H38">
        <f t="shared" si="7"/>
        <v>0</v>
      </c>
      <c r="I38" s="22"/>
      <c r="J38">
        <f t="shared" si="1"/>
        <v>0</v>
      </c>
      <c r="K38" s="23"/>
      <c r="L38">
        <f t="shared" si="2"/>
        <v>0</v>
      </c>
      <c r="M38" s="22"/>
      <c r="N38">
        <f t="shared" si="3"/>
        <v>0</v>
      </c>
      <c r="O38" s="22"/>
      <c r="P38">
        <f t="shared" si="4"/>
        <v>0</v>
      </c>
      <c r="Q38" s="22"/>
      <c r="R38">
        <f t="shared" si="5"/>
        <v>0</v>
      </c>
      <c r="S38" s="22"/>
      <c r="T38">
        <f t="shared" si="6"/>
        <v>0</v>
      </c>
      <c r="U38" s="19"/>
      <c r="V38" s="17"/>
      <c r="W38" s="17"/>
    </row>
    <row r="39" spans="2:23" ht="12">
      <c r="B39" t="s">
        <v>40</v>
      </c>
      <c r="C39">
        <v>150</v>
      </c>
      <c r="D39">
        <f>D38+C39</f>
        <v>250</v>
      </c>
      <c r="E39" s="35" t="e">
        <f t="shared" si="0"/>
        <v>#DIV/0!</v>
      </c>
      <c r="F39" s="7" t="e">
        <f>($E$19)*($E$27*10^-6)/(($E$27*10^-6)+(D39*10^-6))</f>
        <v>#DIV/0!</v>
      </c>
      <c r="G39" s="22"/>
      <c r="H39">
        <f t="shared" si="7"/>
        <v>0</v>
      </c>
      <c r="I39" s="22"/>
      <c r="J39">
        <f t="shared" si="1"/>
        <v>0</v>
      </c>
      <c r="K39" s="23"/>
      <c r="L39">
        <f t="shared" si="2"/>
        <v>0</v>
      </c>
      <c r="M39" s="22"/>
      <c r="N39">
        <f t="shared" si="3"/>
        <v>0</v>
      </c>
      <c r="O39" s="22"/>
      <c r="P39">
        <f t="shared" si="4"/>
        <v>0</v>
      </c>
      <c r="Q39" s="22"/>
      <c r="R39">
        <f t="shared" si="5"/>
        <v>0</v>
      </c>
      <c r="S39" s="22"/>
      <c r="T39">
        <f t="shared" si="6"/>
        <v>0</v>
      </c>
      <c r="U39" s="19"/>
      <c r="V39" s="17"/>
      <c r="W39" s="17"/>
    </row>
    <row r="40" spans="2:23" ht="12">
      <c r="B40" t="s">
        <v>35</v>
      </c>
      <c r="C40">
        <v>175</v>
      </c>
      <c r="D40">
        <f>D39+C40</f>
        <v>425</v>
      </c>
      <c r="E40" s="35" t="e">
        <f t="shared" si="0"/>
        <v>#DIV/0!</v>
      </c>
      <c r="F40" s="7" t="e">
        <f>($E$19)*($E$27*10^-6)/(($E$27*10^-6)+(D40*10^-6))</f>
        <v>#DIV/0!</v>
      </c>
      <c r="G40" s="22"/>
      <c r="H40">
        <f t="shared" si="7"/>
        <v>0</v>
      </c>
      <c r="I40" s="22"/>
      <c r="J40">
        <f t="shared" si="1"/>
        <v>0</v>
      </c>
      <c r="K40" s="23"/>
      <c r="L40">
        <f t="shared" si="2"/>
        <v>0</v>
      </c>
      <c r="M40" s="22"/>
      <c r="N40">
        <f t="shared" si="3"/>
        <v>0</v>
      </c>
      <c r="O40" s="22"/>
      <c r="P40">
        <f t="shared" si="4"/>
        <v>0</v>
      </c>
      <c r="Q40" s="22"/>
      <c r="R40">
        <f t="shared" si="5"/>
        <v>0</v>
      </c>
      <c r="S40" s="22"/>
      <c r="T40">
        <f t="shared" si="6"/>
        <v>0</v>
      </c>
      <c r="U40" s="17"/>
      <c r="V40" s="17"/>
      <c r="W40" s="17"/>
    </row>
    <row r="42" spans="6:23" ht="12">
      <c r="F42" s="7"/>
      <c r="G42" s="3"/>
      <c r="R42" s="17"/>
      <c r="S42" s="18"/>
      <c r="T42" s="19"/>
      <c r="U42" s="19"/>
      <c r="V42" s="17"/>
      <c r="W42" s="17"/>
    </row>
    <row r="43" spans="6:23" ht="12">
      <c r="F43" s="7"/>
      <c r="G43" s="3"/>
      <c r="R43" s="17"/>
      <c r="S43" s="17"/>
      <c r="T43" s="19"/>
      <c r="U43" s="19"/>
      <c r="V43" s="17"/>
      <c r="W43" s="17"/>
    </row>
    <row r="44" spans="5:23" ht="12">
      <c r="E44" s="3"/>
      <c r="F44" s="3"/>
      <c r="R44" s="17"/>
      <c r="S44" s="17"/>
      <c r="T44" s="19"/>
      <c r="U44" s="19"/>
      <c r="V44" s="17"/>
      <c r="W44" s="17"/>
    </row>
    <row r="45" spans="5:23" ht="12">
      <c r="E45" s="3"/>
      <c r="F45" s="3"/>
      <c r="R45" s="17"/>
      <c r="S45" s="17"/>
      <c r="T45" s="19"/>
      <c r="U45" s="19"/>
      <c r="V45" s="17"/>
      <c r="W45" s="17"/>
    </row>
    <row r="46" spans="5:23" ht="12">
      <c r="E46" s="3"/>
      <c r="F46" s="3"/>
      <c r="R46" s="17"/>
      <c r="S46" s="17"/>
      <c r="T46" s="19"/>
      <c r="U46" s="19"/>
      <c r="V46" s="17"/>
      <c r="W46" s="17"/>
    </row>
    <row r="47" spans="5:23" ht="12">
      <c r="E47" s="3"/>
      <c r="F47" s="3"/>
      <c r="R47" s="17"/>
      <c r="S47" s="17"/>
      <c r="T47" s="17"/>
      <c r="U47" s="17"/>
      <c r="V47" s="17"/>
      <c r="W47" s="17"/>
    </row>
    <row r="48" spans="5:23" ht="12">
      <c r="E48" s="3"/>
      <c r="F48" s="3"/>
      <c r="R48" s="17"/>
      <c r="S48" s="18"/>
      <c r="T48" s="19"/>
      <c r="U48" s="19"/>
      <c r="V48" s="17"/>
      <c r="W48" s="17"/>
    </row>
    <row r="49" spans="5:23" ht="12">
      <c r="E49" s="3"/>
      <c r="F49" s="3"/>
      <c r="R49" s="17"/>
      <c r="S49" s="17"/>
      <c r="T49" s="19"/>
      <c r="U49" s="19"/>
      <c r="V49" s="17"/>
      <c r="W49" s="17"/>
    </row>
    <row r="50" spans="18:23" ht="12">
      <c r="R50" s="17"/>
      <c r="S50" s="17"/>
      <c r="T50" s="19"/>
      <c r="U50" s="19"/>
      <c r="V50" s="17"/>
      <c r="W50" s="17"/>
    </row>
    <row r="51" spans="18:23" ht="12">
      <c r="R51" s="17"/>
      <c r="S51" s="17"/>
      <c r="T51" s="19"/>
      <c r="U51" s="19"/>
      <c r="V51" s="17"/>
      <c r="W51" s="17"/>
    </row>
    <row r="52" spans="18:23" ht="12">
      <c r="R52" s="17"/>
      <c r="S52" s="17"/>
      <c r="T52" s="19"/>
      <c r="U52" s="19"/>
      <c r="V52" s="17"/>
      <c r="W52" s="17"/>
    </row>
    <row r="53" spans="18:23" ht="12">
      <c r="R53" s="17"/>
      <c r="S53" s="17"/>
      <c r="T53" s="17"/>
      <c r="U53" s="17"/>
      <c r="V53" s="17"/>
      <c r="W53" s="17"/>
    </row>
  </sheetData>
  <sheetProtection/>
  <mergeCells count="25">
    <mergeCell ref="C18:D18"/>
    <mergeCell ref="C17:D17"/>
    <mergeCell ref="C16:D16"/>
    <mergeCell ref="C27:D27"/>
    <mergeCell ref="C26:D26"/>
    <mergeCell ref="C24:D24"/>
    <mergeCell ref="C23:D23"/>
    <mergeCell ref="C20:D20"/>
    <mergeCell ref="C19:D19"/>
    <mergeCell ref="C6:D6"/>
    <mergeCell ref="C5:D5"/>
    <mergeCell ref="C4:D4"/>
    <mergeCell ref="C13:D13"/>
    <mergeCell ref="C12:D12"/>
    <mergeCell ref="C11:D11"/>
    <mergeCell ref="C10:D10"/>
    <mergeCell ref="C9:D9"/>
    <mergeCell ref="L6:M6"/>
    <mergeCell ref="L4:M4"/>
    <mergeCell ref="L3:M3"/>
    <mergeCell ref="L2:M2"/>
    <mergeCell ref="N6:Q6"/>
    <mergeCell ref="N2:Q2"/>
    <mergeCell ref="N3:Q3"/>
    <mergeCell ref="N4:Q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9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7.57421875" style="0" bestFit="1" customWidth="1"/>
    <col min="2" max="2" width="22.140625" style="0" customWidth="1"/>
    <col min="3" max="3" width="15.8515625" style="0" bestFit="1" customWidth="1"/>
    <col min="4" max="4" width="12.421875" style="0" bestFit="1" customWidth="1"/>
  </cols>
  <sheetData>
    <row r="3" ht="27.75">
      <c r="C3" s="8" t="s">
        <v>10</v>
      </c>
    </row>
    <row r="4" ht="26.25" customHeight="1">
      <c r="B4" s="14" t="s">
        <v>87</v>
      </c>
    </row>
    <row r="5" ht="26.25" customHeight="1">
      <c r="B5" s="14" t="s">
        <v>88</v>
      </c>
    </row>
    <row r="6" ht="26.25" customHeight="1">
      <c r="B6" s="14" t="s">
        <v>75</v>
      </c>
    </row>
    <row r="8" spans="1:2" ht="17.25">
      <c r="A8" s="9" t="s">
        <v>85</v>
      </c>
      <c r="B8" s="36"/>
    </row>
    <row r="9" spans="1:3" ht="20.25">
      <c r="A9" s="9" t="s">
        <v>76</v>
      </c>
      <c r="B9" s="47"/>
      <c r="C9" s="1"/>
    </row>
    <row r="10" spans="1:2" ht="18">
      <c r="A10" s="9" t="s">
        <v>86</v>
      </c>
      <c r="B10" s="37"/>
    </row>
    <row r="14" ht="12">
      <c r="B14" s="3"/>
    </row>
    <row r="15" spans="2:7" ht="12.75">
      <c r="B15" s="4" t="s">
        <v>30</v>
      </c>
      <c r="C15" s="4" t="s">
        <v>74</v>
      </c>
      <c r="D15" s="4" t="s">
        <v>1</v>
      </c>
      <c r="E15" s="4" t="s">
        <v>0</v>
      </c>
      <c r="F15" s="4"/>
      <c r="G15" s="4" t="s">
        <v>9</v>
      </c>
    </row>
    <row r="16" spans="2:7" ht="12">
      <c r="B16" s="38"/>
      <c r="C16" s="22"/>
      <c r="D16" t="e">
        <f>(1+$B$9*$B$8+$B$9*C16-SQRT((1+$B$9*$B$8+$B$9*C16)^2-4*$B$9*$B$9*$B$8*C16))/(2*$B$9)</f>
        <v>#DIV/0!</v>
      </c>
      <c r="E16" s="2">
        <f>$B$16</f>
        <v>0</v>
      </c>
      <c r="F16">
        <f aca="true" t="shared" si="0" ref="F16:F25">(E16-B16)^2</f>
        <v>0</v>
      </c>
      <c r="G16" s="2">
        <f>E16-B16</f>
        <v>0</v>
      </c>
    </row>
    <row r="17" spans="2:7" ht="12">
      <c r="B17" s="38"/>
      <c r="C17" s="22"/>
      <c r="D17" t="e">
        <f>(1+$B$9*$B$8+$B$9*C17-SQRT((1+$B$9*$B$8+$B$9*C17)^2-4*$B$9*$B$9*$B$8*C17))/(2*$B$9)</f>
        <v>#DIV/0!</v>
      </c>
      <c r="E17" t="e">
        <f>$B$16*(1-D17/$B$8)+$B$10*D17/$B$8</f>
        <v>#DIV/0!</v>
      </c>
      <c r="F17" t="e">
        <f>(E17-B17)^2</f>
        <v>#DIV/0!</v>
      </c>
      <c r="G17" s="2" t="e">
        <f aca="true" t="shared" si="1" ref="G17:G25">E17-B17</f>
        <v>#DIV/0!</v>
      </c>
    </row>
    <row r="18" spans="2:7" ht="12">
      <c r="B18" s="38"/>
      <c r="C18" s="22"/>
      <c r="D18" t="e">
        <f>(1+$B$9*$B$8+$B$9*C18-SQRT((1+$B$9*$B$8+$B$9*C18)^2-4*$B$9*$B$9*$B$8*C18))/(2*$B$9)</f>
        <v>#DIV/0!</v>
      </c>
      <c r="E18" t="e">
        <f>$B$16*(1-D18/$B$8)+$B$10*D18/$B$8</f>
        <v>#DIV/0!</v>
      </c>
      <c r="F18" t="e">
        <f>(E18-B18)^2</f>
        <v>#DIV/0!</v>
      </c>
      <c r="G18" s="2" t="e">
        <f t="shared" si="1"/>
        <v>#DIV/0!</v>
      </c>
    </row>
    <row r="19" spans="2:7" ht="12">
      <c r="B19" s="38"/>
      <c r="C19" s="22"/>
      <c r="D19" t="e">
        <f aca="true" t="shared" si="2" ref="D19:D25">(1+$B$9*$B$8+$B$9*C19-SQRT((1+$B$9*$B$8+$B$9*C19)^2-4*$B$9*$B$9*$B$8*C19))/(2*$B$9)</f>
        <v>#DIV/0!</v>
      </c>
      <c r="E19" t="e">
        <f aca="true" t="shared" si="3" ref="E19:E24">$B$16*(1-D19/$B$8)+$B$10*D19/$B$8</f>
        <v>#DIV/0!</v>
      </c>
      <c r="F19" t="e">
        <f>(E19-B19)^2</f>
        <v>#DIV/0!</v>
      </c>
      <c r="G19" s="2" t="e">
        <f>E19-B19</f>
        <v>#DIV/0!</v>
      </c>
    </row>
    <row r="20" spans="2:7" ht="12">
      <c r="B20" s="38"/>
      <c r="C20" s="22"/>
      <c r="D20" t="e">
        <f t="shared" si="2"/>
        <v>#DIV/0!</v>
      </c>
      <c r="E20" t="e">
        <f t="shared" si="3"/>
        <v>#DIV/0!</v>
      </c>
      <c r="F20" t="e">
        <f t="shared" si="0"/>
        <v>#DIV/0!</v>
      </c>
      <c r="G20" s="2" t="e">
        <f t="shared" si="1"/>
        <v>#DIV/0!</v>
      </c>
    </row>
    <row r="21" spans="2:7" ht="12">
      <c r="B21" s="38"/>
      <c r="C21" s="22"/>
      <c r="D21" t="e">
        <f t="shared" si="2"/>
        <v>#DIV/0!</v>
      </c>
      <c r="E21" t="e">
        <f t="shared" si="3"/>
        <v>#DIV/0!</v>
      </c>
      <c r="F21" t="e">
        <f t="shared" si="0"/>
        <v>#DIV/0!</v>
      </c>
      <c r="G21" s="2" t="e">
        <f t="shared" si="1"/>
        <v>#DIV/0!</v>
      </c>
    </row>
    <row r="22" spans="2:7" ht="12">
      <c r="B22" s="38"/>
      <c r="C22" s="22"/>
      <c r="D22" t="e">
        <f t="shared" si="2"/>
        <v>#DIV/0!</v>
      </c>
      <c r="E22" t="e">
        <f>$B$16*(1-D22/$B$8)+$B$10*D22/$B$8</f>
        <v>#DIV/0!</v>
      </c>
      <c r="F22" t="e">
        <f t="shared" si="0"/>
        <v>#DIV/0!</v>
      </c>
      <c r="G22" s="2" t="e">
        <f t="shared" si="1"/>
        <v>#DIV/0!</v>
      </c>
    </row>
    <row r="23" spans="2:7" ht="12">
      <c r="B23" s="38"/>
      <c r="C23" s="22"/>
      <c r="D23" t="e">
        <f t="shared" si="2"/>
        <v>#DIV/0!</v>
      </c>
      <c r="E23" t="e">
        <f t="shared" si="3"/>
        <v>#DIV/0!</v>
      </c>
      <c r="F23" t="e">
        <f t="shared" si="0"/>
        <v>#DIV/0!</v>
      </c>
      <c r="G23" s="2" t="e">
        <f t="shared" si="1"/>
        <v>#DIV/0!</v>
      </c>
    </row>
    <row r="24" spans="2:7" ht="12">
      <c r="B24" s="38"/>
      <c r="C24" s="22"/>
      <c r="D24" t="e">
        <f t="shared" si="2"/>
        <v>#DIV/0!</v>
      </c>
      <c r="E24" t="e">
        <f t="shared" si="3"/>
        <v>#DIV/0!</v>
      </c>
      <c r="F24" t="e">
        <f>(E24-B24)^2</f>
        <v>#DIV/0!</v>
      </c>
      <c r="G24" s="2" t="e">
        <f t="shared" si="1"/>
        <v>#DIV/0!</v>
      </c>
    </row>
    <row r="25" spans="2:7" ht="12">
      <c r="B25" s="38"/>
      <c r="C25" s="22"/>
      <c r="D25" t="e">
        <f t="shared" si="2"/>
        <v>#DIV/0!</v>
      </c>
      <c r="E25" t="e">
        <f>$B$16*(1-D25/$B$8)+$B$10*D25/$B$8</f>
        <v>#DIV/0!</v>
      </c>
      <c r="F25" t="e">
        <f t="shared" si="0"/>
        <v>#DIV/0!</v>
      </c>
      <c r="G25" s="2" t="e">
        <f t="shared" si="1"/>
        <v>#DIV/0!</v>
      </c>
    </row>
    <row r="26" ht="12">
      <c r="F26" s="39" t="e">
        <f>SUM(F17:F25)</f>
        <v>#DIV/0!</v>
      </c>
    </row>
    <row r="28" ht="12">
      <c r="J28" s="2"/>
    </row>
    <row r="29" spans="2:4" ht="12">
      <c r="B29" s="1" t="s">
        <v>13</v>
      </c>
      <c r="C29" t="s">
        <v>1</v>
      </c>
      <c r="D29" t="s">
        <v>0</v>
      </c>
    </row>
    <row r="30" spans="1:4" ht="12">
      <c r="A30">
        <v>0</v>
      </c>
      <c r="B30">
        <f>A30*$B$8</f>
        <v>0</v>
      </c>
      <c r="C30" t="e">
        <f>(1+$B$9*$B$8+$B$9*B30-SQRT((1+$B$9*$B$8+$B$9*B30)^2-4*$B$9*$B$9*$B$8*B30))/(2*$B$9)</f>
        <v>#DIV/0!</v>
      </c>
      <c r="D30">
        <f>$B$16</f>
        <v>0</v>
      </c>
    </row>
    <row r="31" spans="1:4" ht="12">
      <c r="A31">
        <v>0.1</v>
      </c>
      <c r="B31">
        <f>A31*$B$8</f>
        <v>0</v>
      </c>
      <c r="C31" t="e">
        <f>(1+$B$9*$B$8+$B$9*B31-SQRT((1+$B$9*$B$8+$B$9*B31)^2-4*$B$9*$B$9*$B$8*B31))/(2*$B$9)</f>
        <v>#DIV/0!</v>
      </c>
      <c r="D31" t="e">
        <f>$B$16*(1-C31/$B$8)+$B$10*C31/$B$8</f>
        <v>#DIV/0!</v>
      </c>
    </row>
    <row r="32" spans="1:4" ht="12">
      <c r="A32">
        <v>0.2</v>
      </c>
      <c r="B32">
        <f aca="true" t="shared" si="4" ref="B32:B95">A32*$B$8</f>
        <v>0</v>
      </c>
      <c r="C32" t="e">
        <f>(1+$B$9*$B$8+$B$9*B32-SQRT((1+$B$9*$B$8+$B$9*B32)^2-4*$B$9*$B$9*$B$8*B32))/(2*$B$9)</f>
        <v>#DIV/0!</v>
      </c>
      <c r="D32" t="e">
        <f aca="true" t="shared" si="5" ref="D32:D95">$B$16*(1-C32/$B$8)+$B$10*C32/$B$8</f>
        <v>#DIV/0!</v>
      </c>
    </row>
    <row r="33" spans="1:4" ht="12">
      <c r="A33">
        <v>0.3</v>
      </c>
      <c r="B33">
        <f t="shared" si="4"/>
        <v>0</v>
      </c>
      <c r="C33" t="e">
        <f aca="true" t="shared" si="6" ref="C33:C95">(1+$B$9*$B$8+$B$9*B33-SQRT((1+$B$9*$B$8+$B$9*B33)^2-4*$B$9*$B$9*$B$8*B33))/(2*$B$9)</f>
        <v>#DIV/0!</v>
      </c>
      <c r="D33" t="e">
        <f t="shared" si="5"/>
        <v>#DIV/0!</v>
      </c>
    </row>
    <row r="34" spans="1:4" ht="12">
      <c r="A34">
        <v>0.4</v>
      </c>
      <c r="B34">
        <f t="shared" si="4"/>
        <v>0</v>
      </c>
      <c r="C34" t="e">
        <f t="shared" si="6"/>
        <v>#DIV/0!</v>
      </c>
      <c r="D34" t="e">
        <f>$B$16*(1-C34/$B$8)+$B$10*C34/$B$8</f>
        <v>#DIV/0!</v>
      </c>
    </row>
    <row r="35" spans="1:4" ht="12">
      <c r="A35">
        <v>0.5</v>
      </c>
      <c r="B35">
        <f t="shared" si="4"/>
        <v>0</v>
      </c>
      <c r="C35" t="e">
        <f t="shared" si="6"/>
        <v>#DIV/0!</v>
      </c>
      <c r="D35" t="e">
        <f t="shared" si="5"/>
        <v>#DIV/0!</v>
      </c>
    </row>
    <row r="36" spans="1:4" ht="12">
      <c r="A36">
        <v>0.6</v>
      </c>
      <c r="B36">
        <f t="shared" si="4"/>
        <v>0</v>
      </c>
      <c r="C36" t="e">
        <f t="shared" si="6"/>
        <v>#DIV/0!</v>
      </c>
      <c r="D36" t="e">
        <f t="shared" si="5"/>
        <v>#DIV/0!</v>
      </c>
    </row>
    <row r="37" spans="1:4" ht="12">
      <c r="A37">
        <v>0.7</v>
      </c>
      <c r="B37">
        <f t="shared" si="4"/>
        <v>0</v>
      </c>
      <c r="C37" t="e">
        <f t="shared" si="6"/>
        <v>#DIV/0!</v>
      </c>
      <c r="D37" t="e">
        <f t="shared" si="5"/>
        <v>#DIV/0!</v>
      </c>
    </row>
    <row r="38" spans="1:4" ht="12">
      <c r="A38">
        <v>0.8</v>
      </c>
      <c r="B38">
        <f t="shared" si="4"/>
        <v>0</v>
      </c>
      <c r="C38" t="e">
        <f t="shared" si="6"/>
        <v>#DIV/0!</v>
      </c>
      <c r="D38" t="e">
        <f>$B$16*(1-C38/$B$8)+$B$10*C38/$B$8</f>
        <v>#DIV/0!</v>
      </c>
    </row>
    <row r="39" spans="1:4" ht="12">
      <c r="A39">
        <v>0.9</v>
      </c>
      <c r="B39">
        <f t="shared" si="4"/>
        <v>0</v>
      </c>
      <c r="C39" t="e">
        <f t="shared" si="6"/>
        <v>#DIV/0!</v>
      </c>
      <c r="D39" t="e">
        <f t="shared" si="5"/>
        <v>#DIV/0!</v>
      </c>
    </row>
    <row r="40" spans="1:4" ht="12">
      <c r="A40">
        <v>1</v>
      </c>
      <c r="B40">
        <f t="shared" si="4"/>
        <v>0</v>
      </c>
      <c r="C40" t="e">
        <f t="shared" si="6"/>
        <v>#DIV/0!</v>
      </c>
      <c r="D40" t="e">
        <f t="shared" si="5"/>
        <v>#DIV/0!</v>
      </c>
    </row>
    <row r="41" spans="1:4" ht="12">
      <c r="A41">
        <v>1.1</v>
      </c>
      <c r="B41">
        <f t="shared" si="4"/>
        <v>0</v>
      </c>
      <c r="C41" t="e">
        <f t="shared" si="6"/>
        <v>#DIV/0!</v>
      </c>
      <c r="D41" t="e">
        <f t="shared" si="5"/>
        <v>#DIV/0!</v>
      </c>
    </row>
    <row r="42" spans="1:4" ht="12">
      <c r="A42">
        <v>1.2</v>
      </c>
      <c r="B42">
        <f t="shared" si="4"/>
        <v>0</v>
      </c>
      <c r="C42" t="e">
        <f t="shared" si="6"/>
        <v>#DIV/0!</v>
      </c>
      <c r="D42" t="e">
        <f t="shared" si="5"/>
        <v>#DIV/0!</v>
      </c>
    </row>
    <row r="43" spans="1:4" ht="12">
      <c r="A43">
        <v>1.3</v>
      </c>
      <c r="B43">
        <f t="shared" si="4"/>
        <v>0</v>
      </c>
      <c r="C43" t="e">
        <f t="shared" si="6"/>
        <v>#DIV/0!</v>
      </c>
      <c r="D43" t="e">
        <f t="shared" si="5"/>
        <v>#DIV/0!</v>
      </c>
    </row>
    <row r="44" spans="1:4" ht="12">
      <c r="A44">
        <v>1.4</v>
      </c>
      <c r="B44">
        <f t="shared" si="4"/>
        <v>0</v>
      </c>
      <c r="C44" t="e">
        <f t="shared" si="6"/>
        <v>#DIV/0!</v>
      </c>
      <c r="D44" t="e">
        <f t="shared" si="5"/>
        <v>#DIV/0!</v>
      </c>
    </row>
    <row r="45" spans="1:4" ht="12">
      <c r="A45">
        <v>1.5</v>
      </c>
      <c r="B45">
        <f t="shared" si="4"/>
        <v>0</v>
      </c>
      <c r="C45" t="e">
        <f t="shared" si="6"/>
        <v>#DIV/0!</v>
      </c>
      <c r="D45" t="e">
        <f t="shared" si="5"/>
        <v>#DIV/0!</v>
      </c>
    </row>
    <row r="46" spans="1:4" ht="12">
      <c r="A46">
        <v>1.6</v>
      </c>
      <c r="B46">
        <f t="shared" si="4"/>
        <v>0</v>
      </c>
      <c r="C46" t="e">
        <f t="shared" si="6"/>
        <v>#DIV/0!</v>
      </c>
      <c r="D46" t="e">
        <f t="shared" si="5"/>
        <v>#DIV/0!</v>
      </c>
    </row>
    <row r="47" spans="1:4" ht="12">
      <c r="A47">
        <v>1.7</v>
      </c>
      <c r="B47">
        <f t="shared" si="4"/>
        <v>0</v>
      </c>
      <c r="C47" t="e">
        <f t="shared" si="6"/>
        <v>#DIV/0!</v>
      </c>
      <c r="D47" t="e">
        <f t="shared" si="5"/>
        <v>#DIV/0!</v>
      </c>
    </row>
    <row r="48" spans="1:4" ht="12">
      <c r="A48">
        <v>1.8</v>
      </c>
      <c r="B48">
        <f t="shared" si="4"/>
        <v>0</v>
      </c>
      <c r="C48" t="e">
        <f t="shared" si="6"/>
        <v>#DIV/0!</v>
      </c>
      <c r="D48" t="e">
        <f t="shared" si="5"/>
        <v>#DIV/0!</v>
      </c>
    </row>
    <row r="49" spans="1:4" ht="12">
      <c r="A49">
        <v>1.9</v>
      </c>
      <c r="B49">
        <f t="shared" si="4"/>
        <v>0</v>
      </c>
      <c r="C49" t="e">
        <f t="shared" si="6"/>
        <v>#DIV/0!</v>
      </c>
      <c r="D49" t="e">
        <f t="shared" si="5"/>
        <v>#DIV/0!</v>
      </c>
    </row>
    <row r="50" spans="1:4" ht="12">
      <c r="A50">
        <v>2</v>
      </c>
      <c r="B50">
        <f t="shared" si="4"/>
        <v>0</v>
      </c>
      <c r="C50" t="e">
        <f t="shared" si="6"/>
        <v>#DIV/0!</v>
      </c>
      <c r="D50" t="e">
        <f t="shared" si="5"/>
        <v>#DIV/0!</v>
      </c>
    </row>
    <row r="51" spans="1:4" ht="12">
      <c r="A51">
        <v>2.1</v>
      </c>
      <c r="B51">
        <f t="shared" si="4"/>
        <v>0</v>
      </c>
      <c r="C51" t="e">
        <f t="shared" si="6"/>
        <v>#DIV/0!</v>
      </c>
      <c r="D51" t="e">
        <f t="shared" si="5"/>
        <v>#DIV/0!</v>
      </c>
    </row>
    <row r="52" spans="1:4" ht="12">
      <c r="A52">
        <v>2.2</v>
      </c>
      <c r="B52">
        <f t="shared" si="4"/>
        <v>0</v>
      </c>
      <c r="C52" t="e">
        <f t="shared" si="6"/>
        <v>#DIV/0!</v>
      </c>
      <c r="D52" t="e">
        <f t="shared" si="5"/>
        <v>#DIV/0!</v>
      </c>
    </row>
    <row r="53" spans="1:4" ht="12">
      <c r="A53">
        <v>2.3</v>
      </c>
      <c r="B53">
        <f t="shared" si="4"/>
        <v>0</v>
      </c>
      <c r="C53" t="e">
        <f t="shared" si="6"/>
        <v>#DIV/0!</v>
      </c>
      <c r="D53" t="e">
        <f t="shared" si="5"/>
        <v>#DIV/0!</v>
      </c>
    </row>
    <row r="54" spans="1:4" ht="12">
      <c r="A54">
        <v>2.4</v>
      </c>
      <c r="B54">
        <f t="shared" si="4"/>
        <v>0</v>
      </c>
      <c r="C54" t="e">
        <f t="shared" si="6"/>
        <v>#DIV/0!</v>
      </c>
      <c r="D54" t="e">
        <f t="shared" si="5"/>
        <v>#DIV/0!</v>
      </c>
    </row>
    <row r="55" spans="1:4" ht="12">
      <c r="A55">
        <v>2.5</v>
      </c>
      <c r="B55">
        <f t="shared" si="4"/>
        <v>0</v>
      </c>
      <c r="C55" t="e">
        <f t="shared" si="6"/>
        <v>#DIV/0!</v>
      </c>
      <c r="D55" t="e">
        <f t="shared" si="5"/>
        <v>#DIV/0!</v>
      </c>
    </row>
    <row r="56" spans="1:4" ht="12">
      <c r="A56">
        <v>2.6</v>
      </c>
      <c r="B56">
        <f t="shared" si="4"/>
        <v>0</v>
      </c>
      <c r="C56" t="e">
        <f t="shared" si="6"/>
        <v>#DIV/0!</v>
      </c>
      <c r="D56" t="e">
        <f t="shared" si="5"/>
        <v>#DIV/0!</v>
      </c>
    </row>
    <row r="57" spans="1:4" ht="12">
      <c r="A57">
        <v>2.7</v>
      </c>
      <c r="B57">
        <f t="shared" si="4"/>
        <v>0</v>
      </c>
      <c r="C57" t="e">
        <f t="shared" si="6"/>
        <v>#DIV/0!</v>
      </c>
      <c r="D57" t="e">
        <f t="shared" si="5"/>
        <v>#DIV/0!</v>
      </c>
    </row>
    <row r="58" spans="1:4" ht="12">
      <c r="A58">
        <v>2.8</v>
      </c>
      <c r="B58">
        <f t="shared" si="4"/>
        <v>0</v>
      </c>
      <c r="C58" t="e">
        <f t="shared" si="6"/>
        <v>#DIV/0!</v>
      </c>
      <c r="D58" t="e">
        <f t="shared" si="5"/>
        <v>#DIV/0!</v>
      </c>
    </row>
    <row r="59" spans="1:4" ht="12">
      <c r="A59">
        <v>2.9</v>
      </c>
      <c r="B59">
        <f t="shared" si="4"/>
        <v>0</v>
      </c>
      <c r="C59" t="e">
        <f t="shared" si="6"/>
        <v>#DIV/0!</v>
      </c>
      <c r="D59" t="e">
        <f t="shared" si="5"/>
        <v>#DIV/0!</v>
      </c>
    </row>
    <row r="60" spans="1:4" ht="12">
      <c r="A60">
        <v>3</v>
      </c>
      <c r="B60">
        <f t="shared" si="4"/>
        <v>0</v>
      </c>
      <c r="C60" t="e">
        <f t="shared" si="6"/>
        <v>#DIV/0!</v>
      </c>
      <c r="D60" t="e">
        <f t="shared" si="5"/>
        <v>#DIV/0!</v>
      </c>
    </row>
    <row r="61" spans="1:4" ht="12">
      <c r="A61">
        <v>3.1</v>
      </c>
      <c r="B61">
        <f t="shared" si="4"/>
        <v>0</v>
      </c>
      <c r="C61" t="e">
        <f t="shared" si="6"/>
        <v>#DIV/0!</v>
      </c>
      <c r="D61" t="e">
        <f t="shared" si="5"/>
        <v>#DIV/0!</v>
      </c>
    </row>
    <row r="62" spans="1:4" ht="12">
      <c r="A62">
        <v>3.2</v>
      </c>
      <c r="B62">
        <f t="shared" si="4"/>
        <v>0</v>
      </c>
      <c r="C62" t="e">
        <f t="shared" si="6"/>
        <v>#DIV/0!</v>
      </c>
      <c r="D62" t="e">
        <f t="shared" si="5"/>
        <v>#DIV/0!</v>
      </c>
    </row>
    <row r="63" spans="1:4" ht="12">
      <c r="A63">
        <v>3.3</v>
      </c>
      <c r="B63">
        <f t="shared" si="4"/>
        <v>0</v>
      </c>
      <c r="C63" t="e">
        <f t="shared" si="6"/>
        <v>#DIV/0!</v>
      </c>
      <c r="D63" t="e">
        <f t="shared" si="5"/>
        <v>#DIV/0!</v>
      </c>
    </row>
    <row r="64" spans="1:4" ht="12">
      <c r="A64">
        <v>3.4</v>
      </c>
      <c r="B64">
        <f t="shared" si="4"/>
        <v>0</v>
      </c>
      <c r="C64" t="e">
        <f t="shared" si="6"/>
        <v>#DIV/0!</v>
      </c>
      <c r="D64" t="e">
        <f t="shared" si="5"/>
        <v>#DIV/0!</v>
      </c>
    </row>
    <row r="65" spans="1:4" ht="12">
      <c r="A65">
        <v>3.5</v>
      </c>
      <c r="B65">
        <f t="shared" si="4"/>
        <v>0</v>
      </c>
      <c r="C65" t="e">
        <f t="shared" si="6"/>
        <v>#DIV/0!</v>
      </c>
      <c r="D65" t="e">
        <f t="shared" si="5"/>
        <v>#DIV/0!</v>
      </c>
    </row>
    <row r="66" spans="1:4" ht="12">
      <c r="A66">
        <v>3.6</v>
      </c>
      <c r="B66">
        <f t="shared" si="4"/>
        <v>0</v>
      </c>
      <c r="C66" t="e">
        <f t="shared" si="6"/>
        <v>#DIV/0!</v>
      </c>
      <c r="D66" t="e">
        <f t="shared" si="5"/>
        <v>#DIV/0!</v>
      </c>
    </row>
    <row r="67" spans="1:4" ht="12">
      <c r="A67">
        <v>3.7</v>
      </c>
      <c r="B67">
        <f t="shared" si="4"/>
        <v>0</v>
      </c>
      <c r="C67" t="e">
        <f t="shared" si="6"/>
        <v>#DIV/0!</v>
      </c>
      <c r="D67" t="e">
        <f t="shared" si="5"/>
        <v>#DIV/0!</v>
      </c>
    </row>
    <row r="68" spans="1:4" ht="12">
      <c r="A68">
        <v>3.8</v>
      </c>
      <c r="B68">
        <f t="shared" si="4"/>
        <v>0</v>
      </c>
      <c r="C68" t="e">
        <f t="shared" si="6"/>
        <v>#DIV/0!</v>
      </c>
      <c r="D68" t="e">
        <f t="shared" si="5"/>
        <v>#DIV/0!</v>
      </c>
    </row>
    <row r="69" spans="1:4" ht="12">
      <c r="A69">
        <v>3.9</v>
      </c>
      <c r="B69">
        <f t="shared" si="4"/>
        <v>0</v>
      </c>
      <c r="C69" t="e">
        <f t="shared" si="6"/>
        <v>#DIV/0!</v>
      </c>
      <c r="D69" t="e">
        <f t="shared" si="5"/>
        <v>#DIV/0!</v>
      </c>
    </row>
    <row r="70" spans="1:4" ht="12">
      <c r="A70">
        <v>4</v>
      </c>
      <c r="B70">
        <f t="shared" si="4"/>
        <v>0</v>
      </c>
      <c r="C70" t="e">
        <f t="shared" si="6"/>
        <v>#DIV/0!</v>
      </c>
      <c r="D70" t="e">
        <f t="shared" si="5"/>
        <v>#DIV/0!</v>
      </c>
    </row>
    <row r="71" spans="1:4" ht="12">
      <c r="A71">
        <v>4.1</v>
      </c>
      <c r="B71">
        <f t="shared" si="4"/>
        <v>0</v>
      </c>
      <c r="C71" t="e">
        <f t="shared" si="6"/>
        <v>#DIV/0!</v>
      </c>
      <c r="D71" t="e">
        <f t="shared" si="5"/>
        <v>#DIV/0!</v>
      </c>
    </row>
    <row r="72" spans="1:4" ht="12">
      <c r="A72">
        <v>4.2</v>
      </c>
      <c r="B72">
        <f t="shared" si="4"/>
        <v>0</v>
      </c>
      <c r="C72" t="e">
        <f t="shared" si="6"/>
        <v>#DIV/0!</v>
      </c>
      <c r="D72" t="e">
        <f t="shared" si="5"/>
        <v>#DIV/0!</v>
      </c>
    </row>
    <row r="73" spans="1:4" ht="12">
      <c r="A73">
        <v>4.3</v>
      </c>
      <c r="B73">
        <f t="shared" si="4"/>
        <v>0</v>
      </c>
      <c r="C73" t="e">
        <f t="shared" si="6"/>
        <v>#DIV/0!</v>
      </c>
      <c r="D73" t="e">
        <f t="shared" si="5"/>
        <v>#DIV/0!</v>
      </c>
    </row>
    <row r="74" spans="1:4" ht="12">
      <c r="A74">
        <v>4.4</v>
      </c>
      <c r="B74">
        <f t="shared" si="4"/>
        <v>0</v>
      </c>
      <c r="C74" t="e">
        <f t="shared" si="6"/>
        <v>#DIV/0!</v>
      </c>
      <c r="D74" t="e">
        <f t="shared" si="5"/>
        <v>#DIV/0!</v>
      </c>
    </row>
    <row r="75" spans="1:4" ht="12">
      <c r="A75">
        <v>4.5</v>
      </c>
      <c r="B75">
        <f t="shared" si="4"/>
        <v>0</v>
      </c>
      <c r="C75" t="e">
        <f t="shared" si="6"/>
        <v>#DIV/0!</v>
      </c>
      <c r="D75" t="e">
        <f t="shared" si="5"/>
        <v>#DIV/0!</v>
      </c>
    </row>
    <row r="76" spans="1:4" ht="12">
      <c r="A76">
        <v>4.6</v>
      </c>
      <c r="B76">
        <f t="shared" si="4"/>
        <v>0</v>
      </c>
      <c r="C76" t="e">
        <f t="shared" si="6"/>
        <v>#DIV/0!</v>
      </c>
      <c r="D76" t="e">
        <f t="shared" si="5"/>
        <v>#DIV/0!</v>
      </c>
    </row>
    <row r="77" spans="1:4" ht="12">
      <c r="A77">
        <v>4.7</v>
      </c>
      <c r="B77">
        <f t="shared" si="4"/>
        <v>0</v>
      </c>
      <c r="C77" t="e">
        <f t="shared" si="6"/>
        <v>#DIV/0!</v>
      </c>
      <c r="D77" t="e">
        <f t="shared" si="5"/>
        <v>#DIV/0!</v>
      </c>
    </row>
    <row r="78" spans="1:4" ht="12">
      <c r="A78">
        <v>4.8</v>
      </c>
      <c r="B78">
        <f t="shared" si="4"/>
        <v>0</v>
      </c>
      <c r="C78" t="e">
        <f t="shared" si="6"/>
        <v>#DIV/0!</v>
      </c>
      <c r="D78" t="e">
        <f t="shared" si="5"/>
        <v>#DIV/0!</v>
      </c>
    </row>
    <row r="79" spans="1:4" ht="12">
      <c r="A79">
        <v>4.9</v>
      </c>
      <c r="B79">
        <f t="shared" si="4"/>
        <v>0</v>
      </c>
      <c r="C79" t="e">
        <f t="shared" si="6"/>
        <v>#DIV/0!</v>
      </c>
      <c r="D79" t="e">
        <f t="shared" si="5"/>
        <v>#DIV/0!</v>
      </c>
    </row>
    <row r="80" spans="1:4" ht="12">
      <c r="A80">
        <v>5</v>
      </c>
      <c r="B80">
        <f t="shared" si="4"/>
        <v>0</v>
      </c>
      <c r="C80" t="e">
        <f t="shared" si="6"/>
        <v>#DIV/0!</v>
      </c>
      <c r="D80" t="e">
        <f t="shared" si="5"/>
        <v>#DIV/0!</v>
      </c>
    </row>
    <row r="81" spans="1:4" ht="12">
      <c r="A81">
        <v>5.1</v>
      </c>
      <c r="B81">
        <f t="shared" si="4"/>
        <v>0</v>
      </c>
      <c r="C81" t="e">
        <f t="shared" si="6"/>
        <v>#DIV/0!</v>
      </c>
      <c r="D81" t="e">
        <f t="shared" si="5"/>
        <v>#DIV/0!</v>
      </c>
    </row>
    <row r="82" spans="1:4" ht="12">
      <c r="A82">
        <v>5.2</v>
      </c>
      <c r="B82">
        <f t="shared" si="4"/>
        <v>0</v>
      </c>
      <c r="C82" t="e">
        <f t="shared" si="6"/>
        <v>#DIV/0!</v>
      </c>
      <c r="D82" t="e">
        <f t="shared" si="5"/>
        <v>#DIV/0!</v>
      </c>
    </row>
    <row r="83" spans="1:4" ht="12">
      <c r="A83">
        <v>5.3</v>
      </c>
      <c r="B83">
        <f t="shared" si="4"/>
        <v>0</v>
      </c>
      <c r="C83" t="e">
        <f t="shared" si="6"/>
        <v>#DIV/0!</v>
      </c>
      <c r="D83" t="e">
        <f t="shared" si="5"/>
        <v>#DIV/0!</v>
      </c>
    </row>
    <row r="84" spans="1:4" ht="12">
      <c r="A84">
        <v>5.4</v>
      </c>
      <c r="B84">
        <f t="shared" si="4"/>
        <v>0</v>
      </c>
      <c r="C84" t="e">
        <f t="shared" si="6"/>
        <v>#DIV/0!</v>
      </c>
      <c r="D84" t="e">
        <f t="shared" si="5"/>
        <v>#DIV/0!</v>
      </c>
    </row>
    <row r="85" spans="1:4" ht="12">
      <c r="A85">
        <v>5.5</v>
      </c>
      <c r="B85">
        <f t="shared" si="4"/>
        <v>0</v>
      </c>
      <c r="C85" t="e">
        <f t="shared" si="6"/>
        <v>#DIV/0!</v>
      </c>
      <c r="D85" t="e">
        <f t="shared" si="5"/>
        <v>#DIV/0!</v>
      </c>
    </row>
    <row r="86" spans="1:4" ht="12">
      <c r="A86">
        <v>5.6</v>
      </c>
      <c r="B86">
        <f t="shared" si="4"/>
        <v>0</v>
      </c>
      <c r="C86" t="e">
        <f t="shared" si="6"/>
        <v>#DIV/0!</v>
      </c>
      <c r="D86" t="e">
        <f t="shared" si="5"/>
        <v>#DIV/0!</v>
      </c>
    </row>
    <row r="87" spans="1:4" ht="12">
      <c r="A87">
        <v>5.7</v>
      </c>
      <c r="B87">
        <f t="shared" si="4"/>
        <v>0</v>
      </c>
      <c r="C87" t="e">
        <f t="shared" si="6"/>
        <v>#DIV/0!</v>
      </c>
      <c r="D87" t="e">
        <f t="shared" si="5"/>
        <v>#DIV/0!</v>
      </c>
    </row>
    <row r="88" spans="1:4" ht="12">
      <c r="A88">
        <v>5.8</v>
      </c>
      <c r="B88">
        <f t="shared" si="4"/>
        <v>0</v>
      </c>
      <c r="C88" t="e">
        <f t="shared" si="6"/>
        <v>#DIV/0!</v>
      </c>
      <c r="D88" t="e">
        <f t="shared" si="5"/>
        <v>#DIV/0!</v>
      </c>
    </row>
    <row r="89" spans="1:4" ht="12">
      <c r="A89">
        <v>5.9</v>
      </c>
      <c r="B89">
        <f t="shared" si="4"/>
        <v>0</v>
      </c>
      <c r="C89" t="e">
        <f t="shared" si="6"/>
        <v>#DIV/0!</v>
      </c>
      <c r="D89" t="e">
        <f t="shared" si="5"/>
        <v>#DIV/0!</v>
      </c>
    </row>
    <row r="90" spans="1:4" ht="12">
      <c r="A90">
        <v>6</v>
      </c>
      <c r="B90">
        <f t="shared" si="4"/>
        <v>0</v>
      </c>
      <c r="C90" t="e">
        <f t="shared" si="6"/>
        <v>#DIV/0!</v>
      </c>
      <c r="D90" t="e">
        <f t="shared" si="5"/>
        <v>#DIV/0!</v>
      </c>
    </row>
    <row r="91" spans="1:4" ht="12">
      <c r="A91">
        <v>6.1</v>
      </c>
      <c r="B91">
        <f t="shared" si="4"/>
        <v>0</v>
      </c>
      <c r="C91" t="e">
        <f t="shared" si="6"/>
        <v>#DIV/0!</v>
      </c>
      <c r="D91" t="e">
        <f t="shared" si="5"/>
        <v>#DIV/0!</v>
      </c>
    </row>
    <row r="92" spans="1:4" ht="12">
      <c r="A92">
        <v>6.2</v>
      </c>
      <c r="B92">
        <f t="shared" si="4"/>
        <v>0</v>
      </c>
      <c r="C92" t="e">
        <f t="shared" si="6"/>
        <v>#DIV/0!</v>
      </c>
      <c r="D92" t="e">
        <f t="shared" si="5"/>
        <v>#DIV/0!</v>
      </c>
    </row>
    <row r="93" spans="1:4" ht="12">
      <c r="A93">
        <v>6.3</v>
      </c>
      <c r="B93">
        <f t="shared" si="4"/>
        <v>0</v>
      </c>
      <c r="C93" t="e">
        <f t="shared" si="6"/>
        <v>#DIV/0!</v>
      </c>
      <c r="D93" t="e">
        <f t="shared" si="5"/>
        <v>#DIV/0!</v>
      </c>
    </row>
    <row r="94" spans="1:4" ht="12">
      <c r="A94">
        <v>6.4</v>
      </c>
      <c r="B94">
        <f t="shared" si="4"/>
        <v>0</v>
      </c>
      <c r="C94" t="e">
        <f t="shared" si="6"/>
        <v>#DIV/0!</v>
      </c>
      <c r="D94" t="e">
        <f t="shared" si="5"/>
        <v>#DIV/0!</v>
      </c>
    </row>
    <row r="95" spans="1:4" ht="12">
      <c r="A95">
        <v>6.5</v>
      </c>
      <c r="B95">
        <f t="shared" si="4"/>
        <v>0</v>
      </c>
      <c r="C95" t="e">
        <f t="shared" si="6"/>
        <v>#DIV/0!</v>
      </c>
      <c r="D95" t="e">
        <f t="shared" si="5"/>
        <v>#DIV/0!</v>
      </c>
    </row>
    <row r="96" spans="1:4" ht="12">
      <c r="A96">
        <v>6.6</v>
      </c>
      <c r="B96">
        <f aca="true" t="shared" si="7" ref="B96:B159">A96*$B$8</f>
        <v>0</v>
      </c>
      <c r="C96" t="e">
        <f aca="true" t="shared" si="8" ref="C96:C159">(1+$B$9*$B$8+$B$9*B96-SQRT((1+$B$9*$B$8+$B$9*B96)^2-4*$B$9*$B$9*$B$8*B96))/(2*$B$9)</f>
        <v>#DIV/0!</v>
      </c>
      <c r="D96" t="e">
        <f aca="true" t="shared" si="9" ref="D96:D159">$B$16*(1-C96/$B$8)+$B$10*C96/$B$8</f>
        <v>#DIV/0!</v>
      </c>
    </row>
    <row r="97" spans="1:4" ht="12">
      <c r="A97">
        <v>6.7</v>
      </c>
      <c r="B97">
        <f t="shared" si="7"/>
        <v>0</v>
      </c>
      <c r="C97" t="e">
        <f t="shared" si="8"/>
        <v>#DIV/0!</v>
      </c>
      <c r="D97" t="e">
        <f t="shared" si="9"/>
        <v>#DIV/0!</v>
      </c>
    </row>
    <row r="98" spans="1:4" ht="12">
      <c r="A98">
        <v>6.8</v>
      </c>
      <c r="B98">
        <f t="shared" si="7"/>
        <v>0</v>
      </c>
      <c r="C98" t="e">
        <f t="shared" si="8"/>
        <v>#DIV/0!</v>
      </c>
      <c r="D98" t="e">
        <f t="shared" si="9"/>
        <v>#DIV/0!</v>
      </c>
    </row>
    <row r="99" spans="1:4" ht="12">
      <c r="A99">
        <v>6.9</v>
      </c>
      <c r="B99">
        <f t="shared" si="7"/>
        <v>0</v>
      </c>
      <c r="C99" t="e">
        <f t="shared" si="8"/>
        <v>#DIV/0!</v>
      </c>
      <c r="D99" t="e">
        <f t="shared" si="9"/>
        <v>#DIV/0!</v>
      </c>
    </row>
    <row r="100" spans="1:4" ht="12">
      <c r="A100">
        <v>7</v>
      </c>
      <c r="B100">
        <f t="shared" si="7"/>
        <v>0</v>
      </c>
      <c r="C100" t="e">
        <f t="shared" si="8"/>
        <v>#DIV/0!</v>
      </c>
      <c r="D100" t="e">
        <f t="shared" si="9"/>
        <v>#DIV/0!</v>
      </c>
    </row>
    <row r="101" spans="1:4" ht="12">
      <c r="A101">
        <v>7.1</v>
      </c>
      <c r="B101">
        <f t="shared" si="7"/>
        <v>0</v>
      </c>
      <c r="C101" t="e">
        <f t="shared" si="8"/>
        <v>#DIV/0!</v>
      </c>
      <c r="D101" t="e">
        <f t="shared" si="9"/>
        <v>#DIV/0!</v>
      </c>
    </row>
    <row r="102" spans="1:4" ht="12">
      <c r="A102">
        <v>7.2</v>
      </c>
      <c r="B102">
        <f t="shared" si="7"/>
        <v>0</v>
      </c>
      <c r="C102" t="e">
        <f t="shared" si="8"/>
        <v>#DIV/0!</v>
      </c>
      <c r="D102" t="e">
        <f t="shared" si="9"/>
        <v>#DIV/0!</v>
      </c>
    </row>
    <row r="103" spans="1:4" ht="12">
      <c r="A103">
        <v>7.3</v>
      </c>
      <c r="B103">
        <f t="shared" si="7"/>
        <v>0</v>
      </c>
      <c r="C103" t="e">
        <f t="shared" si="8"/>
        <v>#DIV/0!</v>
      </c>
      <c r="D103" t="e">
        <f t="shared" si="9"/>
        <v>#DIV/0!</v>
      </c>
    </row>
    <row r="104" spans="1:4" ht="12">
      <c r="A104">
        <v>7.4</v>
      </c>
      <c r="B104">
        <f t="shared" si="7"/>
        <v>0</v>
      </c>
      <c r="C104" t="e">
        <f t="shared" si="8"/>
        <v>#DIV/0!</v>
      </c>
      <c r="D104" t="e">
        <f t="shared" si="9"/>
        <v>#DIV/0!</v>
      </c>
    </row>
    <row r="105" spans="1:4" ht="12">
      <c r="A105">
        <v>7.5</v>
      </c>
      <c r="B105">
        <f t="shared" si="7"/>
        <v>0</v>
      </c>
      <c r="C105" t="e">
        <f t="shared" si="8"/>
        <v>#DIV/0!</v>
      </c>
      <c r="D105" t="e">
        <f t="shared" si="9"/>
        <v>#DIV/0!</v>
      </c>
    </row>
    <row r="106" spans="1:4" ht="12">
      <c r="A106">
        <v>7.6</v>
      </c>
      <c r="B106">
        <f t="shared" si="7"/>
        <v>0</v>
      </c>
      <c r="C106" t="e">
        <f t="shared" si="8"/>
        <v>#DIV/0!</v>
      </c>
      <c r="D106" t="e">
        <f t="shared" si="9"/>
        <v>#DIV/0!</v>
      </c>
    </row>
    <row r="107" spans="1:4" ht="12">
      <c r="A107">
        <v>7.7</v>
      </c>
      <c r="B107">
        <f t="shared" si="7"/>
        <v>0</v>
      </c>
      <c r="C107" t="e">
        <f t="shared" si="8"/>
        <v>#DIV/0!</v>
      </c>
      <c r="D107" t="e">
        <f t="shared" si="9"/>
        <v>#DIV/0!</v>
      </c>
    </row>
    <row r="108" spans="1:4" ht="12">
      <c r="A108">
        <v>7.8</v>
      </c>
      <c r="B108">
        <f t="shared" si="7"/>
        <v>0</v>
      </c>
      <c r="C108" t="e">
        <f t="shared" si="8"/>
        <v>#DIV/0!</v>
      </c>
      <c r="D108" t="e">
        <f t="shared" si="9"/>
        <v>#DIV/0!</v>
      </c>
    </row>
    <row r="109" spans="1:4" ht="12">
      <c r="A109">
        <v>7.9</v>
      </c>
      <c r="B109">
        <f t="shared" si="7"/>
        <v>0</v>
      </c>
      <c r="C109" t="e">
        <f t="shared" si="8"/>
        <v>#DIV/0!</v>
      </c>
      <c r="D109" t="e">
        <f t="shared" si="9"/>
        <v>#DIV/0!</v>
      </c>
    </row>
    <row r="110" spans="1:4" ht="12">
      <c r="A110">
        <v>8</v>
      </c>
      <c r="B110">
        <f t="shared" si="7"/>
        <v>0</v>
      </c>
      <c r="C110" t="e">
        <f t="shared" si="8"/>
        <v>#DIV/0!</v>
      </c>
      <c r="D110" t="e">
        <f t="shared" si="9"/>
        <v>#DIV/0!</v>
      </c>
    </row>
    <row r="111" spans="1:4" ht="12">
      <c r="A111">
        <v>8.1</v>
      </c>
      <c r="B111">
        <f t="shared" si="7"/>
        <v>0</v>
      </c>
      <c r="C111" t="e">
        <f t="shared" si="8"/>
        <v>#DIV/0!</v>
      </c>
      <c r="D111" t="e">
        <f t="shared" si="9"/>
        <v>#DIV/0!</v>
      </c>
    </row>
    <row r="112" spans="1:4" ht="12">
      <c r="A112">
        <v>8.2</v>
      </c>
      <c r="B112">
        <f t="shared" si="7"/>
        <v>0</v>
      </c>
      <c r="C112" t="e">
        <f t="shared" si="8"/>
        <v>#DIV/0!</v>
      </c>
      <c r="D112" t="e">
        <f t="shared" si="9"/>
        <v>#DIV/0!</v>
      </c>
    </row>
    <row r="113" spans="1:4" ht="12">
      <c r="A113">
        <v>8.3</v>
      </c>
      <c r="B113">
        <f t="shared" si="7"/>
        <v>0</v>
      </c>
      <c r="C113" t="e">
        <f t="shared" si="8"/>
        <v>#DIV/0!</v>
      </c>
      <c r="D113" t="e">
        <f t="shared" si="9"/>
        <v>#DIV/0!</v>
      </c>
    </row>
    <row r="114" spans="1:4" ht="12">
      <c r="A114">
        <v>8.4</v>
      </c>
      <c r="B114">
        <f t="shared" si="7"/>
        <v>0</v>
      </c>
      <c r="C114" t="e">
        <f t="shared" si="8"/>
        <v>#DIV/0!</v>
      </c>
      <c r="D114" t="e">
        <f t="shared" si="9"/>
        <v>#DIV/0!</v>
      </c>
    </row>
    <row r="115" spans="1:4" ht="12">
      <c r="A115">
        <v>8.5</v>
      </c>
      <c r="B115">
        <f t="shared" si="7"/>
        <v>0</v>
      </c>
      <c r="C115" t="e">
        <f t="shared" si="8"/>
        <v>#DIV/0!</v>
      </c>
      <c r="D115" t="e">
        <f t="shared" si="9"/>
        <v>#DIV/0!</v>
      </c>
    </row>
    <row r="116" spans="1:4" ht="12">
      <c r="A116">
        <v>8.6</v>
      </c>
      <c r="B116">
        <f t="shared" si="7"/>
        <v>0</v>
      </c>
      <c r="C116" t="e">
        <f t="shared" si="8"/>
        <v>#DIV/0!</v>
      </c>
      <c r="D116" t="e">
        <f t="shared" si="9"/>
        <v>#DIV/0!</v>
      </c>
    </row>
    <row r="117" spans="1:4" ht="12">
      <c r="A117">
        <v>8.7</v>
      </c>
      <c r="B117">
        <f t="shared" si="7"/>
        <v>0</v>
      </c>
      <c r="C117" t="e">
        <f t="shared" si="8"/>
        <v>#DIV/0!</v>
      </c>
      <c r="D117" t="e">
        <f t="shared" si="9"/>
        <v>#DIV/0!</v>
      </c>
    </row>
    <row r="118" spans="1:4" ht="12">
      <c r="A118">
        <v>8.8</v>
      </c>
      <c r="B118">
        <f t="shared" si="7"/>
        <v>0</v>
      </c>
      <c r="C118" t="e">
        <f t="shared" si="8"/>
        <v>#DIV/0!</v>
      </c>
      <c r="D118" t="e">
        <f t="shared" si="9"/>
        <v>#DIV/0!</v>
      </c>
    </row>
    <row r="119" spans="1:4" ht="12">
      <c r="A119">
        <v>8.9</v>
      </c>
      <c r="B119">
        <f t="shared" si="7"/>
        <v>0</v>
      </c>
      <c r="C119" t="e">
        <f t="shared" si="8"/>
        <v>#DIV/0!</v>
      </c>
      <c r="D119" t="e">
        <f t="shared" si="9"/>
        <v>#DIV/0!</v>
      </c>
    </row>
    <row r="120" spans="1:4" ht="12">
      <c r="A120">
        <v>9</v>
      </c>
      <c r="B120">
        <f t="shared" si="7"/>
        <v>0</v>
      </c>
      <c r="C120" t="e">
        <f t="shared" si="8"/>
        <v>#DIV/0!</v>
      </c>
      <c r="D120" t="e">
        <f t="shared" si="9"/>
        <v>#DIV/0!</v>
      </c>
    </row>
    <row r="121" spans="1:4" ht="12">
      <c r="A121">
        <v>9.1</v>
      </c>
      <c r="B121">
        <f t="shared" si="7"/>
        <v>0</v>
      </c>
      <c r="C121" t="e">
        <f t="shared" si="8"/>
        <v>#DIV/0!</v>
      </c>
      <c r="D121" t="e">
        <f t="shared" si="9"/>
        <v>#DIV/0!</v>
      </c>
    </row>
    <row r="122" spans="1:4" ht="12">
      <c r="A122">
        <v>9.2</v>
      </c>
      <c r="B122">
        <f t="shared" si="7"/>
        <v>0</v>
      </c>
      <c r="C122" t="e">
        <f t="shared" si="8"/>
        <v>#DIV/0!</v>
      </c>
      <c r="D122" t="e">
        <f t="shared" si="9"/>
        <v>#DIV/0!</v>
      </c>
    </row>
    <row r="123" spans="1:4" ht="12">
      <c r="A123">
        <v>9.3</v>
      </c>
      <c r="B123">
        <f t="shared" si="7"/>
        <v>0</v>
      </c>
      <c r="C123" t="e">
        <f t="shared" si="8"/>
        <v>#DIV/0!</v>
      </c>
      <c r="D123" t="e">
        <f t="shared" si="9"/>
        <v>#DIV/0!</v>
      </c>
    </row>
    <row r="124" spans="1:4" ht="12">
      <c r="A124">
        <v>9.4</v>
      </c>
      <c r="B124">
        <f t="shared" si="7"/>
        <v>0</v>
      </c>
      <c r="C124" t="e">
        <f t="shared" si="8"/>
        <v>#DIV/0!</v>
      </c>
      <c r="D124" t="e">
        <f t="shared" si="9"/>
        <v>#DIV/0!</v>
      </c>
    </row>
    <row r="125" spans="1:4" ht="12">
      <c r="A125">
        <v>9.5</v>
      </c>
      <c r="B125">
        <f t="shared" si="7"/>
        <v>0</v>
      </c>
      <c r="C125" t="e">
        <f t="shared" si="8"/>
        <v>#DIV/0!</v>
      </c>
      <c r="D125" t="e">
        <f t="shared" si="9"/>
        <v>#DIV/0!</v>
      </c>
    </row>
    <row r="126" spans="1:4" ht="12">
      <c r="A126">
        <v>9.6</v>
      </c>
      <c r="B126">
        <f t="shared" si="7"/>
        <v>0</v>
      </c>
      <c r="C126" t="e">
        <f t="shared" si="8"/>
        <v>#DIV/0!</v>
      </c>
      <c r="D126" t="e">
        <f t="shared" si="9"/>
        <v>#DIV/0!</v>
      </c>
    </row>
    <row r="127" spans="1:4" ht="12">
      <c r="A127">
        <v>9.7</v>
      </c>
      <c r="B127">
        <f t="shared" si="7"/>
        <v>0</v>
      </c>
      <c r="C127" t="e">
        <f t="shared" si="8"/>
        <v>#DIV/0!</v>
      </c>
      <c r="D127" t="e">
        <f t="shared" si="9"/>
        <v>#DIV/0!</v>
      </c>
    </row>
    <row r="128" spans="1:4" ht="12">
      <c r="A128">
        <v>9.8</v>
      </c>
      <c r="B128">
        <f t="shared" si="7"/>
        <v>0</v>
      </c>
      <c r="C128" t="e">
        <f t="shared" si="8"/>
        <v>#DIV/0!</v>
      </c>
      <c r="D128" t="e">
        <f t="shared" si="9"/>
        <v>#DIV/0!</v>
      </c>
    </row>
    <row r="129" spans="1:4" ht="12">
      <c r="A129">
        <v>9.9</v>
      </c>
      <c r="B129">
        <f t="shared" si="7"/>
        <v>0</v>
      </c>
      <c r="C129" t="e">
        <f t="shared" si="8"/>
        <v>#DIV/0!</v>
      </c>
      <c r="D129" t="e">
        <f t="shared" si="9"/>
        <v>#DIV/0!</v>
      </c>
    </row>
    <row r="130" spans="1:4" ht="12">
      <c r="A130">
        <v>10</v>
      </c>
      <c r="B130">
        <f t="shared" si="7"/>
        <v>0</v>
      </c>
      <c r="C130" t="e">
        <f t="shared" si="8"/>
        <v>#DIV/0!</v>
      </c>
      <c r="D130" t="e">
        <f t="shared" si="9"/>
        <v>#DIV/0!</v>
      </c>
    </row>
    <row r="131" spans="1:4" ht="12">
      <c r="A131">
        <v>10.1</v>
      </c>
      <c r="B131">
        <f t="shared" si="7"/>
        <v>0</v>
      </c>
      <c r="C131" t="e">
        <f t="shared" si="8"/>
        <v>#DIV/0!</v>
      </c>
      <c r="D131" t="e">
        <f t="shared" si="9"/>
        <v>#DIV/0!</v>
      </c>
    </row>
    <row r="132" spans="1:4" ht="12">
      <c r="A132">
        <v>10.2</v>
      </c>
      <c r="B132">
        <f t="shared" si="7"/>
        <v>0</v>
      </c>
      <c r="C132" t="e">
        <f t="shared" si="8"/>
        <v>#DIV/0!</v>
      </c>
      <c r="D132" t="e">
        <f t="shared" si="9"/>
        <v>#DIV/0!</v>
      </c>
    </row>
    <row r="133" spans="1:4" ht="12">
      <c r="A133">
        <v>10.3</v>
      </c>
      <c r="B133">
        <f t="shared" si="7"/>
        <v>0</v>
      </c>
      <c r="C133" t="e">
        <f t="shared" si="8"/>
        <v>#DIV/0!</v>
      </c>
      <c r="D133" t="e">
        <f t="shared" si="9"/>
        <v>#DIV/0!</v>
      </c>
    </row>
    <row r="134" spans="1:4" ht="12">
      <c r="A134">
        <v>10.4</v>
      </c>
      <c r="B134">
        <f t="shared" si="7"/>
        <v>0</v>
      </c>
      <c r="C134" t="e">
        <f t="shared" si="8"/>
        <v>#DIV/0!</v>
      </c>
      <c r="D134" t="e">
        <f t="shared" si="9"/>
        <v>#DIV/0!</v>
      </c>
    </row>
    <row r="135" spans="1:4" ht="12">
      <c r="A135">
        <v>10.5</v>
      </c>
      <c r="B135">
        <f t="shared" si="7"/>
        <v>0</v>
      </c>
      <c r="C135" t="e">
        <f t="shared" si="8"/>
        <v>#DIV/0!</v>
      </c>
      <c r="D135" t="e">
        <f t="shared" si="9"/>
        <v>#DIV/0!</v>
      </c>
    </row>
    <row r="136" spans="1:4" ht="12">
      <c r="A136">
        <v>10.6</v>
      </c>
      <c r="B136">
        <f t="shared" si="7"/>
        <v>0</v>
      </c>
      <c r="C136" t="e">
        <f t="shared" si="8"/>
        <v>#DIV/0!</v>
      </c>
      <c r="D136" t="e">
        <f t="shared" si="9"/>
        <v>#DIV/0!</v>
      </c>
    </row>
    <row r="137" spans="1:4" ht="12">
      <c r="A137">
        <v>10.7</v>
      </c>
      <c r="B137">
        <f t="shared" si="7"/>
        <v>0</v>
      </c>
      <c r="C137" t="e">
        <f t="shared" si="8"/>
        <v>#DIV/0!</v>
      </c>
      <c r="D137" t="e">
        <f t="shared" si="9"/>
        <v>#DIV/0!</v>
      </c>
    </row>
    <row r="138" spans="1:4" ht="12">
      <c r="A138">
        <v>10.8</v>
      </c>
      <c r="B138">
        <f t="shared" si="7"/>
        <v>0</v>
      </c>
      <c r="C138" t="e">
        <f t="shared" si="8"/>
        <v>#DIV/0!</v>
      </c>
      <c r="D138" t="e">
        <f t="shared" si="9"/>
        <v>#DIV/0!</v>
      </c>
    </row>
    <row r="139" spans="1:4" ht="12">
      <c r="A139">
        <v>10.9</v>
      </c>
      <c r="B139">
        <f t="shared" si="7"/>
        <v>0</v>
      </c>
      <c r="C139" t="e">
        <f t="shared" si="8"/>
        <v>#DIV/0!</v>
      </c>
      <c r="D139" t="e">
        <f t="shared" si="9"/>
        <v>#DIV/0!</v>
      </c>
    </row>
    <row r="140" spans="1:4" ht="12">
      <c r="A140">
        <v>11</v>
      </c>
      <c r="B140">
        <f t="shared" si="7"/>
        <v>0</v>
      </c>
      <c r="C140" t="e">
        <f t="shared" si="8"/>
        <v>#DIV/0!</v>
      </c>
      <c r="D140" t="e">
        <f t="shared" si="9"/>
        <v>#DIV/0!</v>
      </c>
    </row>
    <row r="141" spans="1:4" ht="12">
      <c r="A141">
        <v>11.1</v>
      </c>
      <c r="B141">
        <f t="shared" si="7"/>
        <v>0</v>
      </c>
      <c r="C141" t="e">
        <f t="shared" si="8"/>
        <v>#DIV/0!</v>
      </c>
      <c r="D141" t="e">
        <f t="shared" si="9"/>
        <v>#DIV/0!</v>
      </c>
    </row>
    <row r="142" spans="1:4" ht="12">
      <c r="A142">
        <v>11.2</v>
      </c>
      <c r="B142">
        <f t="shared" si="7"/>
        <v>0</v>
      </c>
      <c r="C142" t="e">
        <f t="shared" si="8"/>
        <v>#DIV/0!</v>
      </c>
      <c r="D142" t="e">
        <f t="shared" si="9"/>
        <v>#DIV/0!</v>
      </c>
    </row>
    <row r="143" spans="1:4" ht="12">
      <c r="A143">
        <v>11.3</v>
      </c>
      <c r="B143">
        <f t="shared" si="7"/>
        <v>0</v>
      </c>
      <c r="C143" t="e">
        <f t="shared" si="8"/>
        <v>#DIV/0!</v>
      </c>
      <c r="D143" t="e">
        <f t="shared" si="9"/>
        <v>#DIV/0!</v>
      </c>
    </row>
    <row r="144" spans="1:4" ht="12">
      <c r="A144">
        <v>11.4</v>
      </c>
      <c r="B144">
        <f t="shared" si="7"/>
        <v>0</v>
      </c>
      <c r="C144" t="e">
        <f t="shared" si="8"/>
        <v>#DIV/0!</v>
      </c>
      <c r="D144" t="e">
        <f t="shared" si="9"/>
        <v>#DIV/0!</v>
      </c>
    </row>
    <row r="145" spans="1:4" ht="12">
      <c r="A145">
        <v>11.5</v>
      </c>
      <c r="B145">
        <f t="shared" si="7"/>
        <v>0</v>
      </c>
      <c r="C145" t="e">
        <f t="shared" si="8"/>
        <v>#DIV/0!</v>
      </c>
      <c r="D145" t="e">
        <f t="shared" si="9"/>
        <v>#DIV/0!</v>
      </c>
    </row>
    <row r="146" spans="1:4" ht="12">
      <c r="A146">
        <v>11.6</v>
      </c>
      <c r="B146">
        <f t="shared" si="7"/>
        <v>0</v>
      </c>
      <c r="C146" t="e">
        <f t="shared" si="8"/>
        <v>#DIV/0!</v>
      </c>
      <c r="D146" t="e">
        <f t="shared" si="9"/>
        <v>#DIV/0!</v>
      </c>
    </row>
    <row r="147" spans="1:4" ht="12">
      <c r="A147">
        <v>11.7</v>
      </c>
      <c r="B147">
        <f t="shared" si="7"/>
        <v>0</v>
      </c>
      <c r="C147" t="e">
        <f t="shared" si="8"/>
        <v>#DIV/0!</v>
      </c>
      <c r="D147" t="e">
        <f t="shared" si="9"/>
        <v>#DIV/0!</v>
      </c>
    </row>
    <row r="148" spans="1:4" ht="12">
      <c r="A148">
        <v>11.8</v>
      </c>
      <c r="B148">
        <f t="shared" si="7"/>
        <v>0</v>
      </c>
      <c r="C148" t="e">
        <f t="shared" si="8"/>
        <v>#DIV/0!</v>
      </c>
      <c r="D148" t="e">
        <f t="shared" si="9"/>
        <v>#DIV/0!</v>
      </c>
    </row>
    <row r="149" spans="1:4" ht="12">
      <c r="A149">
        <v>11.9</v>
      </c>
      <c r="B149">
        <f t="shared" si="7"/>
        <v>0</v>
      </c>
      <c r="C149" t="e">
        <f t="shared" si="8"/>
        <v>#DIV/0!</v>
      </c>
      <c r="D149" t="e">
        <f t="shared" si="9"/>
        <v>#DIV/0!</v>
      </c>
    </row>
    <row r="150" spans="1:4" ht="12">
      <c r="A150">
        <v>12</v>
      </c>
      <c r="B150">
        <f t="shared" si="7"/>
        <v>0</v>
      </c>
      <c r="C150" t="e">
        <f t="shared" si="8"/>
        <v>#DIV/0!</v>
      </c>
      <c r="D150" t="e">
        <f t="shared" si="9"/>
        <v>#DIV/0!</v>
      </c>
    </row>
    <row r="151" spans="1:4" ht="12">
      <c r="A151">
        <v>12.1</v>
      </c>
      <c r="B151">
        <f t="shared" si="7"/>
        <v>0</v>
      </c>
      <c r="C151" t="e">
        <f t="shared" si="8"/>
        <v>#DIV/0!</v>
      </c>
      <c r="D151" t="e">
        <f t="shared" si="9"/>
        <v>#DIV/0!</v>
      </c>
    </row>
    <row r="152" spans="1:4" ht="12">
      <c r="A152">
        <v>12.2</v>
      </c>
      <c r="B152">
        <f t="shared" si="7"/>
        <v>0</v>
      </c>
      <c r="C152" t="e">
        <f t="shared" si="8"/>
        <v>#DIV/0!</v>
      </c>
      <c r="D152" t="e">
        <f t="shared" si="9"/>
        <v>#DIV/0!</v>
      </c>
    </row>
    <row r="153" spans="1:4" ht="12">
      <c r="A153">
        <v>12.3</v>
      </c>
      <c r="B153">
        <f t="shared" si="7"/>
        <v>0</v>
      </c>
      <c r="C153" t="e">
        <f t="shared" si="8"/>
        <v>#DIV/0!</v>
      </c>
      <c r="D153" t="e">
        <f t="shared" si="9"/>
        <v>#DIV/0!</v>
      </c>
    </row>
    <row r="154" spans="1:4" ht="12">
      <c r="A154">
        <v>12.4</v>
      </c>
      <c r="B154">
        <f t="shared" si="7"/>
        <v>0</v>
      </c>
      <c r="C154" t="e">
        <f t="shared" si="8"/>
        <v>#DIV/0!</v>
      </c>
      <c r="D154" t="e">
        <f t="shared" si="9"/>
        <v>#DIV/0!</v>
      </c>
    </row>
    <row r="155" spans="1:4" ht="12">
      <c r="A155">
        <v>12.5</v>
      </c>
      <c r="B155">
        <f t="shared" si="7"/>
        <v>0</v>
      </c>
      <c r="C155" t="e">
        <f t="shared" si="8"/>
        <v>#DIV/0!</v>
      </c>
      <c r="D155" t="e">
        <f t="shared" si="9"/>
        <v>#DIV/0!</v>
      </c>
    </row>
    <row r="156" spans="1:4" ht="12">
      <c r="A156">
        <v>12.6</v>
      </c>
      <c r="B156">
        <f t="shared" si="7"/>
        <v>0</v>
      </c>
      <c r="C156" t="e">
        <f t="shared" si="8"/>
        <v>#DIV/0!</v>
      </c>
      <c r="D156" t="e">
        <f t="shared" si="9"/>
        <v>#DIV/0!</v>
      </c>
    </row>
    <row r="157" spans="1:4" ht="12">
      <c r="A157">
        <v>12.7</v>
      </c>
      <c r="B157">
        <f t="shared" si="7"/>
        <v>0</v>
      </c>
      <c r="C157" t="e">
        <f t="shared" si="8"/>
        <v>#DIV/0!</v>
      </c>
      <c r="D157" t="e">
        <f t="shared" si="9"/>
        <v>#DIV/0!</v>
      </c>
    </row>
    <row r="158" spans="1:4" ht="12">
      <c r="A158">
        <v>12.8</v>
      </c>
      <c r="B158">
        <f t="shared" si="7"/>
        <v>0</v>
      </c>
      <c r="C158" t="e">
        <f t="shared" si="8"/>
        <v>#DIV/0!</v>
      </c>
      <c r="D158" t="e">
        <f t="shared" si="9"/>
        <v>#DIV/0!</v>
      </c>
    </row>
    <row r="159" spans="1:4" ht="12">
      <c r="A159">
        <v>12.9</v>
      </c>
      <c r="B159">
        <f t="shared" si="7"/>
        <v>0</v>
      </c>
      <c r="C159" t="e">
        <f t="shared" si="8"/>
        <v>#DIV/0!</v>
      </c>
      <c r="D159" t="e">
        <f t="shared" si="9"/>
        <v>#DIV/0!</v>
      </c>
    </row>
    <row r="160" spans="1:4" ht="12">
      <c r="A160">
        <v>13</v>
      </c>
      <c r="B160">
        <f aca="true" t="shared" si="10" ref="B160:B223">A160*$B$8</f>
        <v>0</v>
      </c>
      <c r="C160" t="e">
        <f aca="true" t="shared" si="11" ref="C160:C223">(1+$B$9*$B$8+$B$9*B160-SQRT((1+$B$9*$B$8+$B$9*B160)^2-4*$B$9*$B$9*$B$8*B160))/(2*$B$9)</f>
        <v>#DIV/0!</v>
      </c>
      <c r="D160" t="e">
        <f aca="true" t="shared" si="12" ref="D160:D223">$B$16*(1-C160/$B$8)+$B$10*C160/$B$8</f>
        <v>#DIV/0!</v>
      </c>
    </row>
    <row r="161" spans="1:4" ht="12">
      <c r="A161">
        <v>13.1</v>
      </c>
      <c r="B161">
        <f t="shared" si="10"/>
        <v>0</v>
      </c>
      <c r="C161" t="e">
        <f t="shared" si="11"/>
        <v>#DIV/0!</v>
      </c>
      <c r="D161" t="e">
        <f t="shared" si="12"/>
        <v>#DIV/0!</v>
      </c>
    </row>
    <row r="162" spans="1:4" ht="12">
      <c r="A162">
        <v>13.2</v>
      </c>
      <c r="B162">
        <f t="shared" si="10"/>
        <v>0</v>
      </c>
      <c r="C162" t="e">
        <f t="shared" si="11"/>
        <v>#DIV/0!</v>
      </c>
      <c r="D162" t="e">
        <f t="shared" si="12"/>
        <v>#DIV/0!</v>
      </c>
    </row>
    <row r="163" spans="1:4" ht="12">
      <c r="A163">
        <v>13.3</v>
      </c>
      <c r="B163">
        <f t="shared" si="10"/>
        <v>0</v>
      </c>
      <c r="C163" t="e">
        <f t="shared" si="11"/>
        <v>#DIV/0!</v>
      </c>
      <c r="D163" t="e">
        <f t="shared" si="12"/>
        <v>#DIV/0!</v>
      </c>
    </row>
    <row r="164" spans="1:4" ht="12">
      <c r="A164">
        <v>13.4</v>
      </c>
      <c r="B164">
        <f t="shared" si="10"/>
        <v>0</v>
      </c>
      <c r="C164" t="e">
        <f t="shared" si="11"/>
        <v>#DIV/0!</v>
      </c>
      <c r="D164" t="e">
        <f t="shared" si="12"/>
        <v>#DIV/0!</v>
      </c>
    </row>
    <row r="165" spans="1:4" ht="12">
      <c r="A165">
        <v>13.5</v>
      </c>
      <c r="B165">
        <f t="shared" si="10"/>
        <v>0</v>
      </c>
      <c r="C165" t="e">
        <f t="shared" si="11"/>
        <v>#DIV/0!</v>
      </c>
      <c r="D165" t="e">
        <f t="shared" si="12"/>
        <v>#DIV/0!</v>
      </c>
    </row>
    <row r="166" spans="1:4" ht="12">
      <c r="A166">
        <v>13.6</v>
      </c>
      <c r="B166">
        <f t="shared" si="10"/>
        <v>0</v>
      </c>
      <c r="C166" t="e">
        <f t="shared" si="11"/>
        <v>#DIV/0!</v>
      </c>
      <c r="D166" t="e">
        <f t="shared" si="12"/>
        <v>#DIV/0!</v>
      </c>
    </row>
    <row r="167" spans="1:4" ht="12">
      <c r="A167">
        <v>13.7</v>
      </c>
      <c r="B167">
        <f t="shared" si="10"/>
        <v>0</v>
      </c>
      <c r="C167" t="e">
        <f t="shared" si="11"/>
        <v>#DIV/0!</v>
      </c>
      <c r="D167" t="e">
        <f t="shared" si="12"/>
        <v>#DIV/0!</v>
      </c>
    </row>
    <row r="168" spans="1:4" ht="12">
      <c r="A168">
        <v>13.8</v>
      </c>
      <c r="B168">
        <f t="shared" si="10"/>
        <v>0</v>
      </c>
      <c r="C168" t="e">
        <f t="shared" si="11"/>
        <v>#DIV/0!</v>
      </c>
      <c r="D168" t="e">
        <f t="shared" si="12"/>
        <v>#DIV/0!</v>
      </c>
    </row>
    <row r="169" spans="1:4" ht="12">
      <c r="A169">
        <v>13.9</v>
      </c>
      <c r="B169">
        <f t="shared" si="10"/>
        <v>0</v>
      </c>
      <c r="C169" t="e">
        <f t="shared" si="11"/>
        <v>#DIV/0!</v>
      </c>
      <c r="D169" t="e">
        <f t="shared" si="12"/>
        <v>#DIV/0!</v>
      </c>
    </row>
    <row r="170" spans="1:4" ht="12">
      <c r="A170">
        <v>14</v>
      </c>
      <c r="B170">
        <f t="shared" si="10"/>
        <v>0</v>
      </c>
      <c r="C170" t="e">
        <f t="shared" si="11"/>
        <v>#DIV/0!</v>
      </c>
      <c r="D170" t="e">
        <f t="shared" si="12"/>
        <v>#DIV/0!</v>
      </c>
    </row>
    <row r="171" spans="1:4" ht="12">
      <c r="A171">
        <v>14.1</v>
      </c>
      <c r="B171">
        <f t="shared" si="10"/>
        <v>0</v>
      </c>
      <c r="C171" t="e">
        <f t="shared" si="11"/>
        <v>#DIV/0!</v>
      </c>
      <c r="D171" t="e">
        <f t="shared" si="12"/>
        <v>#DIV/0!</v>
      </c>
    </row>
    <row r="172" spans="1:4" ht="12">
      <c r="A172">
        <v>14.2</v>
      </c>
      <c r="B172">
        <f t="shared" si="10"/>
        <v>0</v>
      </c>
      <c r="C172" t="e">
        <f t="shared" si="11"/>
        <v>#DIV/0!</v>
      </c>
      <c r="D172" t="e">
        <f t="shared" si="12"/>
        <v>#DIV/0!</v>
      </c>
    </row>
    <row r="173" spans="1:4" ht="12">
      <c r="A173">
        <v>14.3</v>
      </c>
      <c r="B173">
        <f t="shared" si="10"/>
        <v>0</v>
      </c>
      <c r="C173" t="e">
        <f t="shared" si="11"/>
        <v>#DIV/0!</v>
      </c>
      <c r="D173" t="e">
        <f t="shared" si="12"/>
        <v>#DIV/0!</v>
      </c>
    </row>
    <row r="174" spans="1:4" ht="12">
      <c r="A174">
        <v>14.4</v>
      </c>
      <c r="B174">
        <f t="shared" si="10"/>
        <v>0</v>
      </c>
      <c r="C174" t="e">
        <f t="shared" si="11"/>
        <v>#DIV/0!</v>
      </c>
      <c r="D174" t="e">
        <f t="shared" si="12"/>
        <v>#DIV/0!</v>
      </c>
    </row>
    <row r="175" spans="1:4" ht="12">
      <c r="A175">
        <v>14.5</v>
      </c>
      <c r="B175">
        <f t="shared" si="10"/>
        <v>0</v>
      </c>
      <c r="C175" t="e">
        <f t="shared" si="11"/>
        <v>#DIV/0!</v>
      </c>
      <c r="D175" t="e">
        <f t="shared" si="12"/>
        <v>#DIV/0!</v>
      </c>
    </row>
    <row r="176" spans="1:4" ht="12">
      <c r="A176">
        <v>14.6</v>
      </c>
      <c r="B176">
        <f t="shared" si="10"/>
        <v>0</v>
      </c>
      <c r="C176" t="e">
        <f t="shared" si="11"/>
        <v>#DIV/0!</v>
      </c>
      <c r="D176" t="e">
        <f t="shared" si="12"/>
        <v>#DIV/0!</v>
      </c>
    </row>
    <row r="177" spans="1:4" ht="12">
      <c r="A177">
        <v>14.7</v>
      </c>
      <c r="B177">
        <f t="shared" si="10"/>
        <v>0</v>
      </c>
      <c r="C177" t="e">
        <f t="shared" si="11"/>
        <v>#DIV/0!</v>
      </c>
      <c r="D177" t="e">
        <f t="shared" si="12"/>
        <v>#DIV/0!</v>
      </c>
    </row>
    <row r="178" spans="1:4" ht="12">
      <c r="A178">
        <v>14.8</v>
      </c>
      <c r="B178">
        <f t="shared" si="10"/>
        <v>0</v>
      </c>
      <c r="C178" t="e">
        <f t="shared" si="11"/>
        <v>#DIV/0!</v>
      </c>
      <c r="D178" t="e">
        <f t="shared" si="12"/>
        <v>#DIV/0!</v>
      </c>
    </row>
    <row r="179" spans="1:4" ht="12">
      <c r="A179">
        <v>14.9</v>
      </c>
      <c r="B179">
        <f t="shared" si="10"/>
        <v>0</v>
      </c>
      <c r="C179" t="e">
        <f t="shared" si="11"/>
        <v>#DIV/0!</v>
      </c>
      <c r="D179" t="e">
        <f t="shared" si="12"/>
        <v>#DIV/0!</v>
      </c>
    </row>
    <row r="180" spans="1:4" ht="12">
      <c r="A180">
        <v>15</v>
      </c>
      <c r="B180">
        <f t="shared" si="10"/>
        <v>0</v>
      </c>
      <c r="C180" t="e">
        <f t="shared" si="11"/>
        <v>#DIV/0!</v>
      </c>
      <c r="D180" t="e">
        <f t="shared" si="12"/>
        <v>#DIV/0!</v>
      </c>
    </row>
    <row r="181" spans="1:4" ht="12">
      <c r="A181">
        <v>15.1</v>
      </c>
      <c r="B181">
        <f t="shared" si="10"/>
        <v>0</v>
      </c>
      <c r="C181" t="e">
        <f t="shared" si="11"/>
        <v>#DIV/0!</v>
      </c>
      <c r="D181" t="e">
        <f t="shared" si="12"/>
        <v>#DIV/0!</v>
      </c>
    </row>
    <row r="182" spans="1:4" ht="12">
      <c r="A182">
        <v>15.2</v>
      </c>
      <c r="B182">
        <f t="shared" si="10"/>
        <v>0</v>
      </c>
      <c r="C182" t="e">
        <f t="shared" si="11"/>
        <v>#DIV/0!</v>
      </c>
      <c r="D182" t="e">
        <f t="shared" si="12"/>
        <v>#DIV/0!</v>
      </c>
    </row>
    <row r="183" spans="1:4" ht="12">
      <c r="A183">
        <v>15.3</v>
      </c>
      <c r="B183">
        <f t="shared" si="10"/>
        <v>0</v>
      </c>
      <c r="C183" t="e">
        <f t="shared" si="11"/>
        <v>#DIV/0!</v>
      </c>
      <c r="D183" t="e">
        <f t="shared" si="12"/>
        <v>#DIV/0!</v>
      </c>
    </row>
    <row r="184" spans="1:4" ht="12">
      <c r="A184">
        <v>15.4</v>
      </c>
      <c r="B184">
        <f t="shared" si="10"/>
        <v>0</v>
      </c>
      <c r="C184" t="e">
        <f t="shared" si="11"/>
        <v>#DIV/0!</v>
      </c>
      <c r="D184" t="e">
        <f t="shared" si="12"/>
        <v>#DIV/0!</v>
      </c>
    </row>
    <row r="185" spans="1:4" ht="12">
      <c r="A185">
        <v>15.5</v>
      </c>
      <c r="B185">
        <f t="shared" si="10"/>
        <v>0</v>
      </c>
      <c r="C185" t="e">
        <f t="shared" si="11"/>
        <v>#DIV/0!</v>
      </c>
      <c r="D185" t="e">
        <f t="shared" si="12"/>
        <v>#DIV/0!</v>
      </c>
    </row>
    <row r="186" spans="1:4" ht="12">
      <c r="A186">
        <v>15.6</v>
      </c>
      <c r="B186">
        <f t="shared" si="10"/>
        <v>0</v>
      </c>
      <c r="C186" t="e">
        <f t="shared" si="11"/>
        <v>#DIV/0!</v>
      </c>
      <c r="D186" t="e">
        <f t="shared" si="12"/>
        <v>#DIV/0!</v>
      </c>
    </row>
    <row r="187" spans="1:4" ht="12">
      <c r="A187">
        <v>15.7</v>
      </c>
      <c r="B187">
        <f t="shared" si="10"/>
        <v>0</v>
      </c>
      <c r="C187" t="e">
        <f t="shared" si="11"/>
        <v>#DIV/0!</v>
      </c>
      <c r="D187" t="e">
        <f t="shared" si="12"/>
        <v>#DIV/0!</v>
      </c>
    </row>
    <row r="188" spans="1:4" ht="12">
      <c r="A188">
        <v>15.8</v>
      </c>
      <c r="B188">
        <f t="shared" si="10"/>
        <v>0</v>
      </c>
      <c r="C188" t="e">
        <f t="shared" si="11"/>
        <v>#DIV/0!</v>
      </c>
      <c r="D188" t="e">
        <f t="shared" si="12"/>
        <v>#DIV/0!</v>
      </c>
    </row>
    <row r="189" spans="1:4" ht="12">
      <c r="A189">
        <v>15.9</v>
      </c>
      <c r="B189">
        <f t="shared" si="10"/>
        <v>0</v>
      </c>
      <c r="C189" t="e">
        <f t="shared" si="11"/>
        <v>#DIV/0!</v>
      </c>
      <c r="D189" t="e">
        <f t="shared" si="12"/>
        <v>#DIV/0!</v>
      </c>
    </row>
    <row r="190" spans="1:4" ht="12">
      <c r="A190">
        <v>16</v>
      </c>
      <c r="B190">
        <f t="shared" si="10"/>
        <v>0</v>
      </c>
      <c r="C190" t="e">
        <f t="shared" si="11"/>
        <v>#DIV/0!</v>
      </c>
      <c r="D190" t="e">
        <f t="shared" si="12"/>
        <v>#DIV/0!</v>
      </c>
    </row>
    <row r="191" spans="1:4" ht="12">
      <c r="A191">
        <v>16.1</v>
      </c>
      <c r="B191">
        <f t="shared" si="10"/>
        <v>0</v>
      </c>
      <c r="C191" t="e">
        <f t="shared" si="11"/>
        <v>#DIV/0!</v>
      </c>
      <c r="D191" t="e">
        <f t="shared" si="12"/>
        <v>#DIV/0!</v>
      </c>
    </row>
    <row r="192" spans="1:4" ht="12">
      <c r="A192">
        <v>16.2</v>
      </c>
      <c r="B192">
        <f t="shared" si="10"/>
        <v>0</v>
      </c>
      <c r="C192" t="e">
        <f t="shared" si="11"/>
        <v>#DIV/0!</v>
      </c>
      <c r="D192" t="e">
        <f t="shared" si="12"/>
        <v>#DIV/0!</v>
      </c>
    </row>
    <row r="193" spans="1:4" ht="12">
      <c r="A193">
        <v>16.3</v>
      </c>
      <c r="B193">
        <f t="shared" si="10"/>
        <v>0</v>
      </c>
      <c r="C193" t="e">
        <f t="shared" si="11"/>
        <v>#DIV/0!</v>
      </c>
      <c r="D193" t="e">
        <f t="shared" si="12"/>
        <v>#DIV/0!</v>
      </c>
    </row>
    <row r="194" spans="1:4" ht="12">
      <c r="A194">
        <v>16.4</v>
      </c>
      <c r="B194">
        <f t="shared" si="10"/>
        <v>0</v>
      </c>
      <c r="C194" t="e">
        <f t="shared" si="11"/>
        <v>#DIV/0!</v>
      </c>
      <c r="D194" t="e">
        <f t="shared" si="12"/>
        <v>#DIV/0!</v>
      </c>
    </row>
    <row r="195" spans="1:4" ht="12">
      <c r="A195">
        <v>16.5</v>
      </c>
      <c r="B195">
        <f t="shared" si="10"/>
        <v>0</v>
      </c>
      <c r="C195" t="e">
        <f t="shared" si="11"/>
        <v>#DIV/0!</v>
      </c>
      <c r="D195" t="e">
        <f t="shared" si="12"/>
        <v>#DIV/0!</v>
      </c>
    </row>
    <row r="196" spans="1:4" ht="12">
      <c r="A196">
        <v>16.6</v>
      </c>
      <c r="B196">
        <f t="shared" si="10"/>
        <v>0</v>
      </c>
      <c r="C196" t="e">
        <f t="shared" si="11"/>
        <v>#DIV/0!</v>
      </c>
      <c r="D196" t="e">
        <f t="shared" si="12"/>
        <v>#DIV/0!</v>
      </c>
    </row>
    <row r="197" spans="1:4" ht="12">
      <c r="A197">
        <v>16.7</v>
      </c>
      <c r="B197">
        <f t="shared" si="10"/>
        <v>0</v>
      </c>
      <c r="C197" t="e">
        <f t="shared" si="11"/>
        <v>#DIV/0!</v>
      </c>
      <c r="D197" t="e">
        <f t="shared" si="12"/>
        <v>#DIV/0!</v>
      </c>
    </row>
    <row r="198" spans="1:4" ht="12">
      <c r="A198">
        <v>16.8</v>
      </c>
      <c r="B198">
        <f t="shared" si="10"/>
        <v>0</v>
      </c>
      <c r="C198" t="e">
        <f t="shared" si="11"/>
        <v>#DIV/0!</v>
      </c>
      <c r="D198" t="e">
        <f t="shared" si="12"/>
        <v>#DIV/0!</v>
      </c>
    </row>
    <row r="199" spans="1:4" ht="12">
      <c r="A199">
        <v>16.9</v>
      </c>
      <c r="B199">
        <f t="shared" si="10"/>
        <v>0</v>
      </c>
      <c r="C199" t="e">
        <f t="shared" si="11"/>
        <v>#DIV/0!</v>
      </c>
      <c r="D199" t="e">
        <f t="shared" si="12"/>
        <v>#DIV/0!</v>
      </c>
    </row>
    <row r="200" spans="1:4" ht="12">
      <c r="A200">
        <v>17</v>
      </c>
      <c r="B200">
        <f t="shared" si="10"/>
        <v>0</v>
      </c>
      <c r="C200" t="e">
        <f t="shared" si="11"/>
        <v>#DIV/0!</v>
      </c>
      <c r="D200" t="e">
        <f t="shared" si="12"/>
        <v>#DIV/0!</v>
      </c>
    </row>
    <row r="201" spans="1:4" ht="12">
      <c r="A201">
        <v>17.1</v>
      </c>
      <c r="B201">
        <f t="shared" si="10"/>
        <v>0</v>
      </c>
      <c r="C201" t="e">
        <f t="shared" si="11"/>
        <v>#DIV/0!</v>
      </c>
      <c r="D201" t="e">
        <f t="shared" si="12"/>
        <v>#DIV/0!</v>
      </c>
    </row>
    <row r="202" spans="1:4" ht="12">
      <c r="A202">
        <v>17.2</v>
      </c>
      <c r="B202">
        <f t="shared" si="10"/>
        <v>0</v>
      </c>
      <c r="C202" t="e">
        <f t="shared" si="11"/>
        <v>#DIV/0!</v>
      </c>
      <c r="D202" t="e">
        <f t="shared" si="12"/>
        <v>#DIV/0!</v>
      </c>
    </row>
    <row r="203" spans="1:4" ht="12">
      <c r="A203">
        <v>17.3</v>
      </c>
      <c r="B203">
        <f t="shared" si="10"/>
        <v>0</v>
      </c>
      <c r="C203" t="e">
        <f t="shared" si="11"/>
        <v>#DIV/0!</v>
      </c>
      <c r="D203" t="e">
        <f t="shared" si="12"/>
        <v>#DIV/0!</v>
      </c>
    </row>
    <row r="204" spans="1:4" ht="12">
      <c r="A204">
        <v>17.4</v>
      </c>
      <c r="B204">
        <f t="shared" si="10"/>
        <v>0</v>
      </c>
      <c r="C204" t="e">
        <f t="shared" si="11"/>
        <v>#DIV/0!</v>
      </c>
      <c r="D204" t="e">
        <f t="shared" si="12"/>
        <v>#DIV/0!</v>
      </c>
    </row>
    <row r="205" spans="1:4" ht="12">
      <c r="A205">
        <v>17.5</v>
      </c>
      <c r="B205">
        <f t="shared" si="10"/>
        <v>0</v>
      </c>
      <c r="C205" t="e">
        <f t="shared" si="11"/>
        <v>#DIV/0!</v>
      </c>
      <c r="D205" t="e">
        <f t="shared" si="12"/>
        <v>#DIV/0!</v>
      </c>
    </row>
    <row r="206" spans="1:4" ht="12">
      <c r="A206">
        <v>17.6</v>
      </c>
      <c r="B206">
        <f t="shared" si="10"/>
        <v>0</v>
      </c>
      <c r="C206" t="e">
        <f t="shared" si="11"/>
        <v>#DIV/0!</v>
      </c>
      <c r="D206" t="e">
        <f t="shared" si="12"/>
        <v>#DIV/0!</v>
      </c>
    </row>
    <row r="207" spans="1:4" ht="12">
      <c r="A207">
        <v>17.7</v>
      </c>
      <c r="B207">
        <f t="shared" si="10"/>
        <v>0</v>
      </c>
      <c r="C207" t="e">
        <f t="shared" si="11"/>
        <v>#DIV/0!</v>
      </c>
      <c r="D207" t="e">
        <f t="shared" si="12"/>
        <v>#DIV/0!</v>
      </c>
    </row>
    <row r="208" spans="1:4" ht="12">
      <c r="A208">
        <v>17.8</v>
      </c>
      <c r="B208">
        <f t="shared" si="10"/>
        <v>0</v>
      </c>
      <c r="C208" t="e">
        <f t="shared" si="11"/>
        <v>#DIV/0!</v>
      </c>
      <c r="D208" t="e">
        <f t="shared" si="12"/>
        <v>#DIV/0!</v>
      </c>
    </row>
    <row r="209" spans="1:4" ht="12">
      <c r="A209">
        <v>17.9</v>
      </c>
      <c r="B209">
        <f t="shared" si="10"/>
        <v>0</v>
      </c>
      <c r="C209" t="e">
        <f t="shared" si="11"/>
        <v>#DIV/0!</v>
      </c>
      <c r="D209" t="e">
        <f t="shared" si="12"/>
        <v>#DIV/0!</v>
      </c>
    </row>
    <row r="210" spans="1:4" ht="12">
      <c r="A210">
        <v>18</v>
      </c>
      <c r="B210">
        <f t="shared" si="10"/>
        <v>0</v>
      </c>
      <c r="C210" t="e">
        <f t="shared" si="11"/>
        <v>#DIV/0!</v>
      </c>
      <c r="D210" t="e">
        <f t="shared" si="12"/>
        <v>#DIV/0!</v>
      </c>
    </row>
    <row r="211" spans="1:4" ht="12">
      <c r="A211">
        <v>18.1</v>
      </c>
      <c r="B211">
        <f t="shared" si="10"/>
        <v>0</v>
      </c>
      <c r="C211" t="e">
        <f t="shared" si="11"/>
        <v>#DIV/0!</v>
      </c>
      <c r="D211" t="e">
        <f t="shared" si="12"/>
        <v>#DIV/0!</v>
      </c>
    </row>
    <row r="212" spans="1:4" ht="12">
      <c r="A212">
        <v>18.2</v>
      </c>
      <c r="B212">
        <f t="shared" si="10"/>
        <v>0</v>
      </c>
      <c r="C212" t="e">
        <f t="shared" si="11"/>
        <v>#DIV/0!</v>
      </c>
      <c r="D212" t="e">
        <f t="shared" si="12"/>
        <v>#DIV/0!</v>
      </c>
    </row>
    <row r="213" spans="1:4" ht="12">
      <c r="A213">
        <v>18.3</v>
      </c>
      <c r="B213">
        <f t="shared" si="10"/>
        <v>0</v>
      </c>
      <c r="C213" t="e">
        <f t="shared" si="11"/>
        <v>#DIV/0!</v>
      </c>
      <c r="D213" t="e">
        <f t="shared" si="12"/>
        <v>#DIV/0!</v>
      </c>
    </row>
    <row r="214" spans="1:4" ht="12">
      <c r="A214">
        <v>18.4</v>
      </c>
      <c r="B214">
        <f t="shared" si="10"/>
        <v>0</v>
      </c>
      <c r="C214" t="e">
        <f t="shared" si="11"/>
        <v>#DIV/0!</v>
      </c>
      <c r="D214" t="e">
        <f t="shared" si="12"/>
        <v>#DIV/0!</v>
      </c>
    </row>
    <row r="215" spans="1:4" ht="12">
      <c r="A215">
        <v>18.5</v>
      </c>
      <c r="B215">
        <f t="shared" si="10"/>
        <v>0</v>
      </c>
      <c r="C215" t="e">
        <f t="shared" si="11"/>
        <v>#DIV/0!</v>
      </c>
      <c r="D215" t="e">
        <f t="shared" si="12"/>
        <v>#DIV/0!</v>
      </c>
    </row>
    <row r="216" spans="1:4" ht="12">
      <c r="A216">
        <v>18.6</v>
      </c>
      <c r="B216">
        <f t="shared" si="10"/>
        <v>0</v>
      </c>
      <c r="C216" t="e">
        <f t="shared" si="11"/>
        <v>#DIV/0!</v>
      </c>
      <c r="D216" t="e">
        <f t="shared" si="12"/>
        <v>#DIV/0!</v>
      </c>
    </row>
    <row r="217" spans="1:4" ht="12">
      <c r="A217">
        <v>18.7</v>
      </c>
      <c r="B217">
        <f t="shared" si="10"/>
        <v>0</v>
      </c>
      <c r="C217" t="e">
        <f t="shared" si="11"/>
        <v>#DIV/0!</v>
      </c>
      <c r="D217" t="e">
        <f t="shared" si="12"/>
        <v>#DIV/0!</v>
      </c>
    </row>
    <row r="218" spans="1:4" ht="12">
      <c r="A218">
        <v>18.8</v>
      </c>
      <c r="B218">
        <f t="shared" si="10"/>
        <v>0</v>
      </c>
      <c r="C218" t="e">
        <f t="shared" si="11"/>
        <v>#DIV/0!</v>
      </c>
      <c r="D218" t="e">
        <f t="shared" si="12"/>
        <v>#DIV/0!</v>
      </c>
    </row>
    <row r="219" spans="1:4" ht="12">
      <c r="A219">
        <v>18.9</v>
      </c>
      <c r="B219">
        <f t="shared" si="10"/>
        <v>0</v>
      </c>
      <c r="C219" t="e">
        <f t="shared" si="11"/>
        <v>#DIV/0!</v>
      </c>
      <c r="D219" t="e">
        <f t="shared" si="12"/>
        <v>#DIV/0!</v>
      </c>
    </row>
    <row r="220" spans="1:4" ht="12">
      <c r="A220">
        <v>19</v>
      </c>
      <c r="B220">
        <f t="shared" si="10"/>
        <v>0</v>
      </c>
      <c r="C220" t="e">
        <f t="shared" si="11"/>
        <v>#DIV/0!</v>
      </c>
      <c r="D220" t="e">
        <f t="shared" si="12"/>
        <v>#DIV/0!</v>
      </c>
    </row>
    <row r="221" spans="1:4" ht="12">
      <c r="A221">
        <v>19.1</v>
      </c>
      <c r="B221">
        <f t="shared" si="10"/>
        <v>0</v>
      </c>
      <c r="C221" t="e">
        <f t="shared" si="11"/>
        <v>#DIV/0!</v>
      </c>
      <c r="D221" t="e">
        <f t="shared" si="12"/>
        <v>#DIV/0!</v>
      </c>
    </row>
    <row r="222" spans="1:4" ht="12">
      <c r="A222">
        <v>19.2</v>
      </c>
      <c r="B222">
        <f t="shared" si="10"/>
        <v>0</v>
      </c>
      <c r="C222" t="e">
        <f t="shared" si="11"/>
        <v>#DIV/0!</v>
      </c>
      <c r="D222" t="e">
        <f t="shared" si="12"/>
        <v>#DIV/0!</v>
      </c>
    </row>
    <row r="223" spans="1:4" ht="12">
      <c r="A223">
        <v>19.3</v>
      </c>
      <c r="B223">
        <f t="shared" si="10"/>
        <v>0</v>
      </c>
      <c r="C223" t="e">
        <f t="shared" si="11"/>
        <v>#DIV/0!</v>
      </c>
      <c r="D223" t="e">
        <f t="shared" si="12"/>
        <v>#DIV/0!</v>
      </c>
    </row>
    <row r="224" spans="1:4" ht="12">
      <c r="A224">
        <v>19.4</v>
      </c>
      <c r="B224">
        <f aca="true" t="shared" si="13" ref="B224:B267">A224*$B$8</f>
        <v>0</v>
      </c>
      <c r="C224" t="e">
        <f aca="true" t="shared" si="14" ref="C224:C267">(1+$B$9*$B$8+$B$9*B224-SQRT((1+$B$9*$B$8+$B$9*B224)^2-4*$B$9*$B$9*$B$8*B224))/(2*$B$9)</f>
        <v>#DIV/0!</v>
      </c>
      <c r="D224" t="e">
        <f aca="true" t="shared" si="15" ref="D224:D267">$B$16*(1-C224/$B$8)+$B$10*C224/$B$8</f>
        <v>#DIV/0!</v>
      </c>
    </row>
    <row r="225" spans="1:4" ht="12">
      <c r="A225">
        <v>19.5</v>
      </c>
      <c r="B225">
        <f t="shared" si="13"/>
        <v>0</v>
      </c>
      <c r="C225" t="e">
        <f t="shared" si="14"/>
        <v>#DIV/0!</v>
      </c>
      <c r="D225" t="e">
        <f t="shared" si="15"/>
        <v>#DIV/0!</v>
      </c>
    </row>
    <row r="226" spans="1:4" ht="12">
      <c r="A226">
        <v>19.6</v>
      </c>
      <c r="B226">
        <f t="shared" si="13"/>
        <v>0</v>
      </c>
      <c r="C226" t="e">
        <f t="shared" si="14"/>
        <v>#DIV/0!</v>
      </c>
      <c r="D226" t="e">
        <f t="shared" si="15"/>
        <v>#DIV/0!</v>
      </c>
    </row>
    <row r="227" spans="1:4" ht="12">
      <c r="A227">
        <v>19.7</v>
      </c>
      <c r="B227">
        <f t="shared" si="13"/>
        <v>0</v>
      </c>
      <c r="C227" t="e">
        <f t="shared" si="14"/>
        <v>#DIV/0!</v>
      </c>
      <c r="D227" t="e">
        <f t="shared" si="15"/>
        <v>#DIV/0!</v>
      </c>
    </row>
    <row r="228" spans="1:4" ht="12">
      <c r="A228">
        <v>19.8</v>
      </c>
      <c r="B228">
        <f t="shared" si="13"/>
        <v>0</v>
      </c>
      <c r="C228" t="e">
        <f t="shared" si="14"/>
        <v>#DIV/0!</v>
      </c>
      <c r="D228" t="e">
        <f t="shared" si="15"/>
        <v>#DIV/0!</v>
      </c>
    </row>
    <row r="229" spans="1:4" ht="12">
      <c r="A229">
        <v>19.9</v>
      </c>
      <c r="B229">
        <f t="shared" si="13"/>
        <v>0</v>
      </c>
      <c r="C229" t="e">
        <f t="shared" si="14"/>
        <v>#DIV/0!</v>
      </c>
      <c r="D229" t="e">
        <f t="shared" si="15"/>
        <v>#DIV/0!</v>
      </c>
    </row>
    <row r="230" spans="1:4" ht="12">
      <c r="A230">
        <v>20</v>
      </c>
      <c r="B230">
        <f t="shared" si="13"/>
        <v>0</v>
      </c>
      <c r="C230" t="e">
        <f t="shared" si="14"/>
        <v>#DIV/0!</v>
      </c>
      <c r="D230" t="e">
        <f t="shared" si="15"/>
        <v>#DIV/0!</v>
      </c>
    </row>
    <row r="231" spans="1:4" ht="12">
      <c r="A231">
        <v>20.1</v>
      </c>
      <c r="B231">
        <f t="shared" si="13"/>
        <v>0</v>
      </c>
      <c r="C231" t="e">
        <f t="shared" si="14"/>
        <v>#DIV/0!</v>
      </c>
      <c r="D231" t="e">
        <f t="shared" si="15"/>
        <v>#DIV/0!</v>
      </c>
    </row>
    <row r="232" spans="1:4" ht="12">
      <c r="A232">
        <v>20.2</v>
      </c>
      <c r="B232">
        <f t="shared" si="13"/>
        <v>0</v>
      </c>
      <c r="C232" t="e">
        <f t="shared" si="14"/>
        <v>#DIV/0!</v>
      </c>
      <c r="D232" t="e">
        <f t="shared" si="15"/>
        <v>#DIV/0!</v>
      </c>
    </row>
    <row r="233" spans="1:4" ht="12">
      <c r="A233">
        <v>20.3</v>
      </c>
      <c r="B233">
        <f t="shared" si="13"/>
        <v>0</v>
      </c>
      <c r="C233" t="e">
        <f t="shared" si="14"/>
        <v>#DIV/0!</v>
      </c>
      <c r="D233" t="e">
        <f t="shared" si="15"/>
        <v>#DIV/0!</v>
      </c>
    </row>
    <row r="234" spans="1:4" ht="12">
      <c r="A234">
        <v>20.4</v>
      </c>
      <c r="B234">
        <f t="shared" si="13"/>
        <v>0</v>
      </c>
      <c r="C234" t="e">
        <f t="shared" si="14"/>
        <v>#DIV/0!</v>
      </c>
      <c r="D234" t="e">
        <f t="shared" si="15"/>
        <v>#DIV/0!</v>
      </c>
    </row>
    <row r="235" spans="1:4" ht="12">
      <c r="A235">
        <v>20.5</v>
      </c>
      <c r="B235">
        <f t="shared" si="13"/>
        <v>0</v>
      </c>
      <c r="C235" t="e">
        <f t="shared" si="14"/>
        <v>#DIV/0!</v>
      </c>
      <c r="D235" t="e">
        <f t="shared" si="15"/>
        <v>#DIV/0!</v>
      </c>
    </row>
    <row r="236" spans="1:4" ht="12">
      <c r="A236">
        <v>20.6</v>
      </c>
      <c r="B236">
        <f t="shared" si="13"/>
        <v>0</v>
      </c>
      <c r="C236" t="e">
        <f t="shared" si="14"/>
        <v>#DIV/0!</v>
      </c>
      <c r="D236" t="e">
        <f t="shared" si="15"/>
        <v>#DIV/0!</v>
      </c>
    </row>
    <row r="237" spans="1:4" ht="12">
      <c r="A237">
        <v>20.7</v>
      </c>
      <c r="B237">
        <f t="shared" si="13"/>
        <v>0</v>
      </c>
      <c r="C237" t="e">
        <f t="shared" si="14"/>
        <v>#DIV/0!</v>
      </c>
      <c r="D237" t="e">
        <f t="shared" si="15"/>
        <v>#DIV/0!</v>
      </c>
    </row>
    <row r="238" spans="1:4" ht="12">
      <c r="A238">
        <v>20.8</v>
      </c>
      <c r="B238">
        <f t="shared" si="13"/>
        <v>0</v>
      </c>
      <c r="C238" t="e">
        <f t="shared" si="14"/>
        <v>#DIV/0!</v>
      </c>
      <c r="D238" t="e">
        <f t="shared" si="15"/>
        <v>#DIV/0!</v>
      </c>
    </row>
    <row r="239" spans="1:4" ht="12">
      <c r="A239">
        <v>20.9</v>
      </c>
      <c r="B239">
        <f t="shared" si="13"/>
        <v>0</v>
      </c>
      <c r="C239" t="e">
        <f t="shared" si="14"/>
        <v>#DIV/0!</v>
      </c>
      <c r="D239" t="e">
        <f t="shared" si="15"/>
        <v>#DIV/0!</v>
      </c>
    </row>
    <row r="240" spans="1:4" ht="12">
      <c r="A240">
        <v>21</v>
      </c>
      <c r="B240">
        <f t="shared" si="13"/>
        <v>0</v>
      </c>
      <c r="C240" t="e">
        <f t="shared" si="14"/>
        <v>#DIV/0!</v>
      </c>
      <c r="D240" t="e">
        <f t="shared" si="15"/>
        <v>#DIV/0!</v>
      </c>
    </row>
    <row r="241" spans="1:4" ht="12">
      <c r="A241">
        <v>21.1</v>
      </c>
      <c r="B241">
        <f t="shared" si="13"/>
        <v>0</v>
      </c>
      <c r="C241" t="e">
        <f t="shared" si="14"/>
        <v>#DIV/0!</v>
      </c>
      <c r="D241" t="e">
        <f t="shared" si="15"/>
        <v>#DIV/0!</v>
      </c>
    </row>
    <row r="242" spans="1:4" ht="12">
      <c r="A242">
        <v>21.2</v>
      </c>
      <c r="B242">
        <f t="shared" si="13"/>
        <v>0</v>
      </c>
      <c r="C242" t="e">
        <f t="shared" si="14"/>
        <v>#DIV/0!</v>
      </c>
      <c r="D242" t="e">
        <f t="shared" si="15"/>
        <v>#DIV/0!</v>
      </c>
    </row>
    <row r="243" spans="1:4" ht="12">
      <c r="A243">
        <v>21.3</v>
      </c>
      <c r="B243">
        <f t="shared" si="13"/>
        <v>0</v>
      </c>
      <c r="C243" t="e">
        <f t="shared" si="14"/>
        <v>#DIV/0!</v>
      </c>
      <c r="D243" t="e">
        <f t="shared" si="15"/>
        <v>#DIV/0!</v>
      </c>
    </row>
    <row r="244" spans="1:4" ht="12">
      <c r="A244">
        <v>21.4</v>
      </c>
      <c r="B244">
        <f t="shared" si="13"/>
        <v>0</v>
      </c>
      <c r="C244" t="e">
        <f t="shared" si="14"/>
        <v>#DIV/0!</v>
      </c>
      <c r="D244" t="e">
        <f t="shared" si="15"/>
        <v>#DIV/0!</v>
      </c>
    </row>
    <row r="245" spans="1:4" ht="12">
      <c r="A245">
        <v>21.5</v>
      </c>
      <c r="B245">
        <f t="shared" si="13"/>
        <v>0</v>
      </c>
      <c r="C245" t="e">
        <f t="shared" si="14"/>
        <v>#DIV/0!</v>
      </c>
      <c r="D245" t="e">
        <f t="shared" si="15"/>
        <v>#DIV/0!</v>
      </c>
    </row>
    <row r="246" spans="1:4" ht="12">
      <c r="A246">
        <v>21.6</v>
      </c>
      <c r="B246">
        <f t="shared" si="13"/>
        <v>0</v>
      </c>
      <c r="C246" t="e">
        <f t="shared" si="14"/>
        <v>#DIV/0!</v>
      </c>
      <c r="D246" t="e">
        <f t="shared" si="15"/>
        <v>#DIV/0!</v>
      </c>
    </row>
    <row r="247" spans="1:4" ht="12">
      <c r="A247">
        <v>21.7</v>
      </c>
      <c r="B247">
        <f t="shared" si="13"/>
        <v>0</v>
      </c>
      <c r="C247" t="e">
        <f t="shared" si="14"/>
        <v>#DIV/0!</v>
      </c>
      <c r="D247" t="e">
        <f t="shared" si="15"/>
        <v>#DIV/0!</v>
      </c>
    </row>
    <row r="248" spans="1:4" ht="12">
      <c r="A248">
        <v>21.8</v>
      </c>
      <c r="B248">
        <f t="shared" si="13"/>
        <v>0</v>
      </c>
      <c r="C248" t="e">
        <f t="shared" si="14"/>
        <v>#DIV/0!</v>
      </c>
      <c r="D248" t="e">
        <f t="shared" si="15"/>
        <v>#DIV/0!</v>
      </c>
    </row>
    <row r="249" spans="1:4" ht="12">
      <c r="A249">
        <v>21.9</v>
      </c>
      <c r="B249">
        <f t="shared" si="13"/>
        <v>0</v>
      </c>
      <c r="C249" t="e">
        <f t="shared" si="14"/>
        <v>#DIV/0!</v>
      </c>
      <c r="D249" t="e">
        <f t="shared" si="15"/>
        <v>#DIV/0!</v>
      </c>
    </row>
    <row r="250" spans="1:4" ht="12">
      <c r="A250">
        <v>22</v>
      </c>
      <c r="B250">
        <f t="shared" si="13"/>
        <v>0</v>
      </c>
      <c r="C250" t="e">
        <f t="shared" si="14"/>
        <v>#DIV/0!</v>
      </c>
      <c r="D250" t="e">
        <f t="shared" si="15"/>
        <v>#DIV/0!</v>
      </c>
    </row>
    <row r="251" spans="1:4" ht="12">
      <c r="A251">
        <v>22.1</v>
      </c>
      <c r="B251">
        <f t="shared" si="13"/>
        <v>0</v>
      </c>
      <c r="C251" t="e">
        <f t="shared" si="14"/>
        <v>#DIV/0!</v>
      </c>
      <c r="D251" t="e">
        <f t="shared" si="15"/>
        <v>#DIV/0!</v>
      </c>
    </row>
    <row r="252" spans="1:4" ht="12">
      <c r="A252">
        <v>22.2</v>
      </c>
      <c r="B252">
        <f t="shared" si="13"/>
        <v>0</v>
      </c>
      <c r="C252" t="e">
        <f t="shared" si="14"/>
        <v>#DIV/0!</v>
      </c>
      <c r="D252" t="e">
        <f t="shared" si="15"/>
        <v>#DIV/0!</v>
      </c>
    </row>
    <row r="253" spans="1:4" ht="12">
      <c r="A253">
        <v>22.3</v>
      </c>
      <c r="B253">
        <f t="shared" si="13"/>
        <v>0</v>
      </c>
      <c r="C253" t="e">
        <f t="shared" si="14"/>
        <v>#DIV/0!</v>
      </c>
      <c r="D253" t="e">
        <f t="shared" si="15"/>
        <v>#DIV/0!</v>
      </c>
    </row>
    <row r="254" spans="1:4" ht="12">
      <c r="A254">
        <v>22.4</v>
      </c>
      <c r="B254">
        <f t="shared" si="13"/>
        <v>0</v>
      </c>
      <c r="C254" t="e">
        <f t="shared" si="14"/>
        <v>#DIV/0!</v>
      </c>
      <c r="D254" t="e">
        <f t="shared" si="15"/>
        <v>#DIV/0!</v>
      </c>
    </row>
    <row r="255" spans="1:4" ht="12">
      <c r="A255">
        <v>22.5</v>
      </c>
      <c r="B255">
        <f t="shared" si="13"/>
        <v>0</v>
      </c>
      <c r="C255" t="e">
        <f t="shared" si="14"/>
        <v>#DIV/0!</v>
      </c>
      <c r="D255" t="e">
        <f t="shared" si="15"/>
        <v>#DIV/0!</v>
      </c>
    </row>
    <row r="256" spans="1:4" ht="12">
      <c r="A256">
        <v>22.6</v>
      </c>
      <c r="B256">
        <f t="shared" si="13"/>
        <v>0</v>
      </c>
      <c r="C256" t="e">
        <f t="shared" si="14"/>
        <v>#DIV/0!</v>
      </c>
      <c r="D256" t="e">
        <f t="shared" si="15"/>
        <v>#DIV/0!</v>
      </c>
    </row>
    <row r="257" spans="1:4" ht="12">
      <c r="A257">
        <v>22.7</v>
      </c>
      <c r="B257">
        <f t="shared" si="13"/>
        <v>0</v>
      </c>
      <c r="C257" t="e">
        <f t="shared" si="14"/>
        <v>#DIV/0!</v>
      </c>
      <c r="D257" t="e">
        <f t="shared" si="15"/>
        <v>#DIV/0!</v>
      </c>
    </row>
    <row r="258" spans="1:4" ht="12">
      <c r="A258">
        <v>22.8</v>
      </c>
      <c r="B258">
        <f t="shared" si="13"/>
        <v>0</v>
      </c>
      <c r="C258" t="e">
        <f t="shared" si="14"/>
        <v>#DIV/0!</v>
      </c>
      <c r="D258" t="e">
        <f t="shared" si="15"/>
        <v>#DIV/0!</v>
      </c>
    </row>
    <row r="259" spans="1:4" ht="12">
      <c r="A259">
        <v>22.9</v>
      </c>
      <c r="B259">
        <f t="shared" si="13"/>
        <v>0</v>
      </c>
      <c r="C259" t="e">
        <f t="shared" si="14"/>
        <v>#DIV/0!</v>
      </c>
      <c r="D259" t="e">
        <f t="shared" si="15"/>
        <v>#DIV/0!</v>
      </c>
    </row>
    <row r="260" spans="1:4" ht="12">
      <c r="A260">
        <v>23</v>
      </c>
      <c r="B260">
        <f t="shared" si="13"/>
        <v>0</v>
      </c>
      <c r="C260" t="e">
        <f t="shared" si="14"/>
        <v>#DIV/0!</v>
      </c>
      <c r="D260" t="e">
        <f t="shared" si="15"/>
        <v>#DIV/0!</v>
      </c>
    </row>
    <row r="261" spans="1:4" ht="12">
      <c r="A261">
        <v>23.1</v>
      </c>
      <c r="B261">
        <f t="shared" si="13"/>
        <v>0</v>
      </c>
      <c r="C261" t="e">
        <f t="shared" si="14"/>
        <v>#DIV/0!</v>
      </c>
      <c r="D261" t="e">
        <f t="shared" si="15"/>
        <v>#DIV/0!</v>
      </c>
    </row>
    <row r="262" spans="1:4" ht="12">
      <c r="A262">
        <v>23.2</v>
      </c>
      <c r="B262">
        <f t="shared" si="13"/>
        <v>0</v>
      </c>
      <c r="C262" t="e">
        <f t="shared" si="14"/>
        <v>#DIV/0!</v>
      </c>
      <c r="D262" t="e">
        <f t="shared" si="15"/>
        <v>#DIV/0!</v>
      </c>
    </row>
    <row r="263" spans="1:4" ht="12">
      <c r="A263">
        <v>23.3</v>
      </c>
      <c r="B263">
        <f t="shared" si="13"/>
        <v>0</v>
      </c>
      <c r="C263" t="e">
        <f t="shared" si="14"/>
        <v>#DIV/0!</v>
      </c>
      <c r="D263" t="e">
        <f t="shared" si="15"/>
        <v>#DIV/0!</v>
      </c>
    </row>
    <row r="264" spans="1:4" ht="12">
      <c r="A264">
        <v>23.4</v>
      </c>
      <c r="B264">
        <f t="shared" si="13"/>
        <v>0</v>
      </c>
      <c r="C264" t="e">
        <f t="shared" si="14"/>
        <v>#DIV/0!</v>
      </c>
      <c r="D264" t="e">
        <f t="shared" si="15"/>
        <v>#DIV/0!</v>
      </c>
    </row>
    <row r="265" spans="1:4" ht="12">
      <c r="A265">
        <v>23.5</v>
      </c>
      <c r="B265">
        <f t="shared" si="13"/>
        <v>0</v>
      </c>
      <c r="C265" t="e">
        <f t="shared" si="14"/>
        <v>#DIV/0!</v>
      </c>
      <c r="D265" t="e">
        <f t="shared" si="15"/>
        <v>#DIV/0!</v>
      </c>
    </row>
    <row r="266" spans="1:4" ht="12">
      <c r="A266">
        <v>23.6</v>
      </c>
      <c r="B266">
        <f t="shared" si="13"/>
        <v>0</v>
      </c>
      <c r="C266" t="e">
        <f t="shared" si="14"/>
        <v>#DIV/0!</v>
      </c>
      <c r="D266" t="e">
        <f t="shared" si="15"/>
        <v>#DIV/0!</v>
      </c>
    </row>
    <row r="267" spans="1:4" ht="12">
      <c r="A267">
        <v>23.7</v>
      </c>
      <c r="B267">
        <f t="shared" si="13"/>
        <v>0</v>
      </c>
      <c r="C267" t="e">
        <f t="shared" si="14"/>
        <v>#DIV/0!</v>
      </c>
      <c r="D267" t="e">
        <f t="shared" si="15"/>
        <v>#DIV/0!</v>
      </c>
    </row>
    <row r="268" spans="1:4" ht="12">
      <c r="A268">
        <v>23.8</v>
      </c>
      <c r="B268">
        <f aca="true" t="shared" si="16" ref="B268:B283">A268*$B$8</f>
        <v>0</v>
      </c>
      <c r="C268" t="e">
        <f aca="true" t="shared" si="17" ref="C268:C283">(1+$B$9*$B$8+$B$9*B268-SQRT((1+$B$9*$B$8+$B$9*B268)^2-4*$B$9*$B$9*$B$8*B268))/(2*$B$9)</f>
        <v>#DIV/0!</v>
      </c>
      <c r="D268" t="e">
        <f aca="true" t="shared" si="18" ref="D268:D283">$B$16*(1-C268/$B$8)+$B$10*C268/$B$8</f>
        <v>#DIV/0!</v>
      </c>
    </row>
    <row r="269" spans="1:4" ht="12">
      <c r="A269">
        <v>23.9</v>
      </c>
      <c r="B269">
        <f t="shared" si="16"/>
        <v>0</v>
      </c>
      <c r="C269" t="e">
        <f t="shared" si="17"/>
        <v>#DIV/0!</v>
      </c>
      <c r="D269" t="e">
        <f t="shared" si="18"/>
        <v>#DIV/0!</v>
      </c>
    </row>
    <row r="270" spans="1:4" ht="12">
      <c r="A270">
        <v>24</v>
      </c>
      <c r="B270">
        <f t="shared" si="16"/>
        <v>0</v>
      </c>
      <c r="C270" t="e">
        <f t="shared" si="17"/>
        <v>#DIV/0!</v>
      </c>
      <c r="D270" t="e">
        <f t="shared" si="18"/>
        <v>#DIV/0!</v>
      </c>
    </row>
    <row r="271" spans="1:4" ht="12">
      <c r="A271">
        <v>24.1</v>
      </c>
      <c r="B271">
        <f t="shared" si="16"/>
        <v>0</v>
      </c>
      <c r="C271" t="e">
        <f t="shared" si="17"/>
        <v>#DIV/0!</v>
      </c>
      <c r="D271" t="e">
        <f t="shared" si="18"/>
        <v>#DIV/0!</v>
      </c>
    </row>
    <row r="272" spans="1:4" ht="12">
      <c r="A272">
        <v>24.2</v>
      </c>
      <c r="B272">
        <f t="shared" si="16"/>
        <v>0</v>
      </c>
      <c r="C272" t="e">
        <f t="shared" si="17"/>
        <v>#DIV/0!</v>
      </c>
      <c r="D272" t="e">
        <f t="shared" si="18"/>
        <v>#DIV/0!</v>
      </c>
    </row>
    <row r="273" spans="1:4" ht="12">
      <c r="A273">
        <v>24.3</v>
      </c>
      <c r="B273">
        <f t="shared" si="16"/>
        <v>0</v>
      </c>
      <c r="C273" t="e">
        <f t="shared" si="17"/>
        <v>#DIV/0!</v>
      </c>
      <c r="D273" t="e">
        <f t="shared" si="18"/>
        <v>#DIV/0!</v>
      </c>
    </row>
    <row r="274" spans="1:4" ht="12">
      <c r="A274">
        <v>24.4</v>
      </c>
      <c r="B274">
        <f t="shared" si="16"/>
        <v>0</v>
      </c>
      <c r="C274" t="e">
        <f t="shared" si="17"/>
        <v>#DIV/0!</v>
      </c>
      <c r="D274" t="e">
        <f t="shared" si="18"/>
        <v>#DIV/0!</v>
      </c>
    </row>
    <row r="275" spans="1:4" ht="12">
      <c r="A275">
        <v>24.5</v>
      </c>
      <c r="B275">
        <f t="shared" si="16"/>
        <v>0</v>
      </c>
      <c r="C275" t="e">
        <f t="shared" si="17"/>
        <v>#DIV/0!</v>
      </c>
      <c r="D275" t="e">
        <f t="shared" si="18"/>
        <v>#DIV/0!</v>
      </c>
    </row>
    <row r="276" spans="1:4" ht="12">
      <c r="A276">
        <v>24.6</v>
      </c>
      <c r="B276">
        <f t="shared" si="16"/>
        <v>0</v>
      </c>
      <c r="C276" t="e">
        <f t="shared" si="17"/>
        <v>#DIV/0!</v>
      </c>
      <c r="D276" t="e">
        <f t="shared" si="18"/>
        <v>#DIV/0!</v>
      </c>
    </row>
    <row r="277" spans="1:4" ht="12">
      <c r="A277">
        <v>24.7</v>
      </c>
      <c r="B277">
        <f t="shared" si="16"/>
        <v>0</v>
      </c>
      <c r="C277" t="e">
        <f t="shared" si="17"/>
        <v>#DIV/0!</v>
      </c>
      <c r="D277" t="e">
        <f t="shared" si="18"/>
        <v>#DIV/0!</v>
      </c>
    </row>
    <row r="278" spans="1:4" ht="12">
      <c r="A278">
        <v>24.8</v>
      </c>
      <c r="B278">
        <f t="shared" si="16"/>
        <v>0</v>
      </c>
      <c r="C278" t="e">
        <f t="shared" si="17"/>
        <v>#DIV/0!</v>
      </c>
      <c r="D278" t="e">
        <f t="shared" si="18"/>
        <v>#DIV/0!</v>
      </c>
    </row>
    <row r="279" spans="1:4" ht="12">
      <c r="A279">
        <v>24.9</v>
      </c>
      <c r="B279">
        <f t="shared" si="16"/>
        <v>0</v>
      </c>
      <c r="C279" t="e">
        <f t="shared" si="17"/>
        <v>#DIV/0!</v>
      </c>
      <c r="D279" t="e">
        <f t="shared" si="18"/>
        <v>#DIV/0!</v>
      </c>
    </row>
    <row r="280" spans="1:4" ht="12">
      <c r="A280">
        <v>25</v>
      </c>
      <c r="B280">
        <f t="shared" si="16"/>
        <v>0</v>
      </c>
      <c r="C280" t="e">
        <f t="shared" si="17"/>
        <v>#DIV/0!</v>
      </c>
      <c r="D280" t="e">
        <f t="shared" si="18"/>
        <v>#DIV/0!</v>
      </c>
    </row>
    <row r="281" spans="1:4" ht="12">
      <c r="A281">
        <v>25.1</v>
      </c>
      <c r="B281">
        <f t="shared" si="16"/>
        <v>0</v>
      </c>
      <c r="C281" t="e">
        <f t="shared" si="17"/>
        <v>#DIV/0!</v>
      </c>
      <c r="D281" t="e">
        <f t="shared" si="18"/>
        <v>#DIV/0!</v>
      </c>
    </row>
    <row r="282" spans="1:4" ht="12">
      <c r="A282">
        <v>25.2</v>
      </c>
      <c r="B282">
        <f t="shared" si="16"/>
        <v>0</v>
      </c>
      <c r="C282" t="e">
        <f t="shared" si="17"/>
        <v>#DIV/0!</v>
      </c>
      <c r="D282" t="e">
        <f t="shared" si="18"/>
        <v>#DIV/0!</v>
      </c>
    </row>
    <row r="283" spans="1:4" ht="12">
      <c r="A283">
        <v>25.3</v>
      </c>
      <c r="B283">
        <f t="shared" si="16"/>
        <v>0</v>
      </c>
      <c r="C283" t="e">
        <f t="shared" si="17"/>
        <v>#DIV/0!</v>
      </c>
      <c r="D283" t="e">
        <f t="shared" si="18"/>
        <v>#DIV/0!</v>
      </c>
    </row>
    <row r="284" spans="1:4" ht="12">
      <c r="A284">
        <v>25.4</v>
      </c>
      <c r="B284">
        <f aca="true" t="shared" si="19" ref="B284:B296">A284*$B$8</f>
        <v>0</v>
      </c>
      <c r="C284" t="e">
        <f aca="true" t="shared" si="20" ref="C284:C297">(1+$B$9*$B$8+$B$9*B284-SQRT((1+$B$9*$B$8+$B$9*B284)^2-4*$B$9*$B$9*$B$8*B284))/(2*$B$9)</f>
        <v>#DIV/0!</v>
      </c>
      <c r="D284" t="e">
        <f aca="true" t="shared" si="21" ref="D284:D297">$B$16*(1-C284/$B$8)+$B$10*C284/$B$8</f>
        <v>#DIV/0!</v>
      </c>
    </row>
    <row r="285" spans="1:4" ht="12">
      <c r="A285">
        <v>25.5</v>
      </c>
      <c r="B285">
        <f t="shared" si="19"/>
        <v>0</v>
      </c>
      <c r="C285" t="e">
        <f t="shared" si="20"/>
        <v>#DIV/0!</v>
      </c>
      <c r="D285" t="e">
        <f t="shared" si="21"/>
        <v>#DIV/0!</v>
      </c>
    </row>
    <row r="286" spans="1:4" ht="12">
      <c r="A286">
        <v>25.6</v>
      </c>
      <c r="B286">
        <f t="shared" si="19"/>
        <v>0</v>
      </c>
      <c r="C286" t="e">
        <f t="shared" si="20"/>
        <v>#DIV/0!</v>
      </c>
      <c r="D286" t="e">
        <f t="shared" si="21"/>
        <v>#DIV/0!</v>
      </c>
    </row>
    <row r="287" spans="1:4" ht="12">
      <c r="A287">
        <v>25.7</v>
      </c>
      <c r="B287">
        <f t="shared" si="19"/>
        <v>0</v>
      </c>
      <c r="C287" t="e">
        <f t="shared" si="20"/>
        <v>#DIV/0!</v>
      </c>
      <c r="D287" t="e">
        <f t="shared" si="21"/>
        <v>#DIV/0!</v>
      </c>
    </row>
    <row r="288" spans="1:4" ht="12">
      <c r="A288">
        <v>25.8</v>
      </c>
      <c r="B288">
        <f t="shared" si="19"/>
        <v>0</v>
      </c>
      <c r="C288" t="e">
        <f t="shared" si="20"/>
        <v>#DIV/0!</v>
      </c>
      <c r="D288" t="e">
        <f t="shared" si="21"/>
        <v>#DIV/0!</v>
      </c>
    </row>
    <row r="289" spans="1:4" ht="12">
      <c r="A289">
        <v>25.9</v>
      </c>
      <c r="B289">
        <f t="shared" si="19"/>
        <v>0</v>
      </c>
      <c r="C289" t="e">
        <f t="shared" si="20"/>
        <v>#DIV/0!</v>
      </c>
      <c r="D289" t="e">
        <f t="shared" si="21"/>
        <v>#DIV/0!</v>
      </c>
    </row>
    <row r="290" spans="1:4" ht="12">
      <c r="A290">
        <v>26</v>
      </c>
      <c r="B290">
        <f t="shared" si="19"/>
        <v>0</v>
      </c>
      <c r="C290" t="e">
        <f t="shared" si="20"/>
        <v>#DIV/0!</v>
      </c>
      <c r="D290" t="e">
        <f t="shared" si="21"/>
        <v>#DIV/0!</v>
      </c>
    </row>
    <row r="291" spans="1:4" ht="12">
      <c r="A291">
        <v>26.1</v>
      </c>
      <c r="B291">
        <f t="shared" si="19"/>
        <v>0</v>
      </c>
      <c r="C291" t="e">
        <f t="shared" si="20"/>
        <v>#DIV/0!</v>
      </c>
      <c r="D291" t="e">
        <f t="shared" si="21"/>
        <v>#DIV/0!</v>
      </c>
    </row>
    <row r="292" spans="1:4" ht="12">
      <c r="A292">
        <v>26.2</v>
      </c>
      <c r="B292">
        <f t="shared" si="19"/>
        <v>0</v>
      </c>
      <c r="C292" t="e">
        <f t="shared" si="20"/>
        <v>#DIV/0!</v>
      </c>
      <c r="D292" t="e">
        <f t="shared" si="21"/>
        <v>#DIV/0!</v>
      </c>
    </row>
    <row r="293" spans="1:4" ht="12">
      <c r="A293">
        <v>26.3</v>
      </c>
      <c r="B293">
        <f t="shared" si="19"/>
        <v>0</v>
      </c>
      <c r="C293" t="e">
        <f t="shared" si="20"/>
        <v>#DIV/0!</v>
      </c>
      <c r="D293" t="e">
        <f t="shared" si="21"/>
        <v>#DIV/0!</v>
      </c>
    </row>
    <row r="294" spans="1:4" ht="12">
      <c r="A294">
        <v>26.4</v>
      </c>
      <c r="B294">
        <f t="shared" si="19"/>
        <v>0</v>
      </c>
      <c r="C294" t="e">
        <f t="shared" si="20"/>
        <v>#DIV/0!</v>
      </c>
      <c r="D294" t="e">
        <f t="shared" si="21"/>
        <v>#DIV/0!</v>
      </c>
    </row>
    <row r="295" spans="1:4" ht="12">
      <c r="A295">
        <v>26.5</v>
      </c>
      <c r="B295">
        <f t="shared" si="19"/>
        <v>0</v>
      </c>
      <c r="C295" t="e">
        <f t="shared" si="20"/>
        <v>#DIV/0!</v>
      </c>
      <c r="D295" t="e">
        <f t="shared" si="21"/>
        <v>#DIV/0!</v>
      </c>
    </row>
    <row r="296" spans="1:4" ht="12">
      <c r="A296">
        <v>26.6</v>
      </c>
      <c r="B296">
        <f t="shared" si="19"/>
        <v>0</v>
      </c>
      <c r="C296" t="e">
        <f t="shared" si="20"/>
        <v>#DIV/0!</v>
      </c>
      <c r="D296" t="e">
        <f t="shared" si="21"/>
        <v>#DIV/0!</v>
      </c>
    </row>
    <row r="297" spans="1:4" ht="12">
      <c r="A297">
        <v>26.7</v>
      </c>
      <c r="B297">
        <f>A297*$B$8</f>
        <v>0</v>
      </c>
      <c r="C297" t="e">
        <f t="shared" si="20"/>
        <v>#DIV/0!</v>
      </c>
      <c r="D297" t="e">
        <f t="shared" si="21"/>
        <v>#DIV/0!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9.140625" style="0" bestFit="1" customWidth="1"/>
  </cols>
  <sheetData>
    <row r="2" spans="2:12" ht="17.25">
      <c r="B2" s="48" t="s">
        <v>77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12">
      <c r="B3" s="1" t="s">
        <v>78</v>
      </c>
    </row>
    <row r="6" ht="12.75" thickBot="1"/>
    <row r="7" spans="2:9" ht="12">
      <c r="B7" s="40" t="s">
        <v>56</v>
      </c>
      <c r="C7" s="43" t="s">
        <v>49</v>
      </c>
      <c r="D7" s="44" t="s">
        <v>14</v>
      </c>
      <c r="E7" s="44" t="s">
        <v>15</v>
      </c>
      <c r="F7" s="44" t="s">
        <v>16</v>
      </c>
      <c r="G7" s="44" t="s">
        <v>17</v>
      </c>
      <c r="H7" s="44" t="s">
        <v>18</v>
      </c>
      <c r="I7" s="45" t="s">
        <v>50</v>
      </c>
    </row>
    <row r="8" spans="2:9" ht="12">
      <c r="B8" s="41">
        <v>1</v>
      </c>
      <c r="C8" s="10"/>
      <c r="D8" s="10"/>
      <c r="E8" s="10"/>
      <c r="F8" s="10"/>
      <c r="G8" s="10"/>
      <c r="H8" s="10"/>
      <c r="I8" s="11"/>
    </row>
    <row r="9" spans="2:9" ht="12">
      <c r="B9" s="41">
        <v>0.9</v>
      </c>
      <c r="C9" s="10"/>
      <c r="D9" s="10"/>
      <c r="E9" s="10"/>
      <c r="F9" s="10"/>
      <c r="G9" s="10"/>
      <c r="H9" s="10"/>
      <c r="I9" s="11"/>
    </row>
    <row r="10" spans="2:9" ht="12">
      <c r="B10" s="41">
        <v>0.8</v>
      </c>
      <c r="C10" s="10"/>
      <c r="D10" s="10"/>
      <c r="E10" s="10"/>
      <c r="F10" s="10"/>
      <c r="G10" s="10"/>
      <c r="H10" s="10"/>
      <c r="I10" s="11"/>
    </row>
    <row r="11" spans="2:9" ht="12">
      <c r="B11" s="41">
        <v>0.7</v>
      </c>
      <c r="C11" s="10"/>
      <c r="D11" s="10"/>
      <c r="E11" s="17"/>
      <c r="F11" s="17"/>
      <c r="G11" s="10"/>
      <c r="H11" s="10"/>
      <c r="I11" s="11"/>
    </row>
    <row r="12" spans="2:9" ht="12">
      <c r="B12" s="41">
        <v>0.6</v>
      </c>
      <c r="C12" s="10"/>
      <c r="D12" s="10"/>
      <c r="E12" s="17"/>
      <c r="F12" s="17"/>
      <c r="G12" s="10"/>
      <c r="H12" s="10"/>
      <c r="I12" s="11"/>
    </row>
    <row r="13" spans="2:9" ht="12">
      <c r="B13" s="41">
        <v>0.5</v>
      </c>
      <c r="C13" s="10"/>
      <c r="D13" s="10"/>
      <c r="E13" s="17"/>
      <c r="F13" s="17"/>
      <c r="G13" s="10"/>
      <c r="H13" s="10"/>
      <c r="I13" s="11"/>
    </row>
    <row r="14" spans="2:9" ht="12">
      <c r="B14" s="41">
        <v>0.4</v>
      </c>
      <c r="C14" s="10"/>
      <c r="D14" s="10"/>
      <c r="E14" s="17"/>
      <c r="F14" s="17"/>
      <c r="G14" s="10"/>
      <c r="H14" s="10"/>
      <c r="I14" s="11"/>
    </row>
    <row r="15" spans="2:9" ht="12">
      <c r="B15" s="41">
        <v>0.3</v>
      </c>
      <c r="C15" s="10"/>
      <c r="D15" s="10"/>
      <c r="E15" s="17"/>
      <c r="F15" s="17"/>
      <c r="G15" s="10"/>
      <c r="H15" s="10"/>
      <c r="I15" s="11"/>
    </row>
    <row r="16" spans="2:9" ht="12">
      <c r="B16" s="41">
        <v>0.2</v>
      </c>
      <c r="C16" s="10"/>
      <c r="D16" s="10"/>
      <c r="E16" s="17"/>
      <c r="F16" s="17"/>
      <c r="G16" s="10"/>
      <c r="H16" s="10"/>
      <c r="I16" s="11"/>
    </row>
    <row r="17" spans="2:9" ht="12">
      <c r="B17" s="41">
        <v>0.1</v>
      </c>
      <c r="C17" s="10"/>
      <c r="D17" s="10"/>
      <c r="E17" s="17"/>
      <c r="F17" s="17"/>
      <c r="G17" s="10"/>
      <c r="H17" s="10"/>
      <c r="I17" s="11"/>
    </row>
    <row r="18" spans="2:9" ht="12.75" thickBot="1">
      <c r="B18" s="41">
        <v>0</v>
      </c>
      <c r="C18" s="12"/>
      <c r="D18" s="12"/>
      <c r="E18" s="12"/>
      <c r="F18" s="12"/>
      <c r="G18" s="12"/>
      <c r="H18" s="12"/>
      <c r="I18" s="13"/>
    </row>
    <row r="19" spans="2:9" ht="12">
      <c r="B19" s="40"/>
      <c r="C19" s="43" t="s">
        <v>49</v>
      </c>
      <c r="D19" s="44" t="s">
        <v>14</v>
      </c>
      <c r="E19" s="44" t="s">
        <v>15</v>
      </c>
      <c r="F19" s="44" t="s">
        <v>16</v>
      </c>
      <c r="G19" s="44" t="s">
        <v>17</v>
      </c>
      <c r="H19" s="44" t="s">
        <v>18</v>
      </c>
      <c r="I19" s="45" t="s">
        <v>50</v>
      </c>
    </row>
    <row r="20" spans="2:9" ht="12">
      <c r="B20" s="41">
        <v>1</v>
      </c>
      <c r="C20" s="10">
        <f>ABS(C8*$B20)</f>
        <v>0</v>
      </c>
      <c r="D20" s="10">
        <f aca="true" t="shared" si="0" ref="D20:I20">ABS(D8*$B20)</f>
        <v>0</v>
      </c>
      <c r="E20" s="10">
        <f t="shared" si="0"/>
        <v>0</v>
      </c>
      <c r="F20" s="10">
        <f>ABS(F8*$B20)</f>
        <v>0</v>
      </c>
      <c r="G20" s="10">
        <f t="shared" si="0"/>
        <v>0</v>
      </c>
      <c r="H20" s="10">
        <f t="shared" si="0"/>
        <v>0</v>
      </c>
      <c r="I20" s="11">
        <f t="shared" si="0"/>
        <v>0</v>
      </c>
    </row>
    <row r="21" spans="2:9" ht="12">
      <c r="B21" s="41">
        <v>0.9</v>
      </c>
      <c r="C21" s="10">
        <f>ABS(C9*$B21)</f>
        <v>0</v>
      </c>
      <c r="D21" s="10">
        <f aca="true" t="shared" si="1" ref="C21:I30">ABS(D9*$B21)</f>
        <v>0</v>
      </c>
      <c r="E21" s="10">
        <f t="shared" si="1"/>
        <v>0</v>
      </c>
      <c r="F21" s="10">
        <f>ABS(F9*$B21)</f>
        <v>0</v>
      </c>
      <c r="G21" s="10">
        <f t="shared" si="1"/>
        <v>0</v>
      </c>
      <c r="H21" s="10">
        <f t="shared" si="1"/>
        <v>0</v>
      </c>
      <c r="I21" s="11">
        <f t="shared" si="1"/>
        <v>0</v>
      </c>
    </row>
    <row r="22" spans="2:9" ht="12">
      <c r="B22" s="41">
        <v>0.8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>ABS(F10*$B22)</f>
        <v>0</v>
      </c>
      <c r="G22" s="10">
        <f t="shared" si="1"/>
        <v>0</v>
      </c>
      <c r="H22" s="10">
        <f t="shared" si="1"/>
        <v>0</v>
      </c>
      <c r="I22" s="11">
        <f t="shared" si="1"/>
        <v>0</v>
      </c>
    </row>
    <row r="23" spans="2:9" ht="12">
      <c r="B23" s="41">
        <v>0.7</v>
      </c>
      <c r="C23" s="10">
        <f t="shared" si="1"/>
        <v>0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1">
        <f t="shared" si="1"/>
        <v>0</v>
      </c>
    </row>
    <row r="24" spans="2:9" ht="12">
      <c r="B24" s="41">
        <v>0.6</v>
      </c>
      <c r="C24" s="10">
        <f t="shared" si="1"/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0">
        <f t="shared" si="1"/>
        <v>0</v>
      </c>
      <c r="H24" s="10">
        <f t="shared" si="1"/>
        <v>0</v>
      </c>
      <c r="I24" s="11">
        <f t="shared" si="1"/>
        <v>0</v>
      </c>
    </row>
    <row r="25" spans="2:9" ht="12">
      <c r="B25" s="41">
        <v>0.5</v>
      </c>
      <c r="C25" s="10">
        <f t="shared" si="1"/>
        <v>0</v>
      </c>
      <c r="D25" s="10">
        <f t="shared" si="1"/>
        <v>0</v>
      </c>
      <c r="E25" s="10">
        <f t="shared" si="1"/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1">
        <f t="shared" si="1"/>
        <v>0</v>
      </c>
    </row>
    <row r="26" spans="2:9" ht="12">
      <c r="B26" s="41">
        <v>0.4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1">
        <f t="shared" si="1"/>
        <v>0</v>
      </c>
    </row>
    <row r="27" spans="2:9" ht="12">
      <c r="B27" s="41">
        <v>0.3</v>
      </c>
      <c r="C27" s="10">
        <f t="shared" si="1"/>
        <v>0</v>
      </c>
      <c r="D27" s="10">
        <f>ABS(D15*$B27)</f>
        <v>0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 t="shared" si="1"/>
        <v>0</v>
      </c>
      <c r="I27" s="11">
        <f t="shared" si="1"/>
        <v>0</v>
      </c>
    </row>
    <row r="28" spans="2:9" ht="12">
      <c r="B28" s="41">
        <v>0.2</v>
      </c>
      <c r="C28" s="10">
        <f t="shared" si="1"/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10">
        <f t="shared" si="1"/>
        <v>0</v>
      </c>
      <c r="I28" s="11">
        <f t="shared" si="1"/>
        <v>0</v>
      </c>
    </row>
    <row r="29" spans="2:9" ht="12">
      <c r="B29" s="41">
        <v>0.1</v>
      </c>
      <c r="C29" s="10">
        <f t="shared" si="1"/>
        <v>0</v>
      </c>
      <c r="D29" s="10">
        <f t="shared" si="1"/>
        <v>0</v>
      </c>
      <c r="E29" s="10">
        <f t="shared" si="1"/>
        <v>0</v>
      </c>
      <c r="F29" s="10">
        <f t="shared" si="1"/>
        <v>0</v>
      </c>
      <c r="G29" s="10">
        <f t="shared" si="1"/>
        <v>0</v>
      </c>
      <c r="H29" s="10">
        <f t="shared" si="1"/>
        <v>0</v>
      </c>
      <c r="I29" s="11">
        <f t="shared" si="1"/>
        <v>0</v>
      </c>
    </row>
    <row r="30" spans="2:9" ht="12.75" thickBot="1">
      <c r="B30" s="42">
        <v>0</v>
      </c>
      <c r="C30" s="12">
        <f t="shared" si="1"/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3">
        <f t="shared" si="1"/>
        <v>0</v>
      </c>
    </row>
    <row r="31" s="17" customFormat="1" ht="12.75" thickBot="1"/>
    <row r="32" spans="2:9" ht="12">
      <c r="B32" s="40" t="s">
        <v>89</v>
      </c>
      <c r="C32" s="44" t="s">
        <v>19</v>
      </c>
      <c r="D32" s="43" t="s">
        <v>15</v>
      </c>
      <c r="E32" s="44" t="s">
        <v>20</v>
      </c>
      <c r="F32" s="44" t="s">
        <v>21</v>
      </c>
      <c r="G32" s="43" t="s">
        <v>51</v>
      </c>
      <c r="H32" s="44" t="s">
        <v>22</v>
      </c>
      <c r="I32" s="46" t="s">
        <v>23</v>
      </c>
    </row>
    <row r="33" spans="2:9" ht="12">
      <c r="B33" s="41">
        <v>0</v>
      </c>
      <c r="C33" s="10"/>
      <c r="D33" s="10"/>
      <c r="E33" s="10"/>
      <c r="F33" s="10"/>
      <c r="G33" s="10"/>
      <c r="H33" s="10"/>
      <c r="I33" s="11"/>
    </row>
    <row r="34" spans="2:9" ht="12">
      <c r="B34" s="41">
        <v>0.1</v>
      </c>
      <c r="C34" s="10"/>
      <c r="D34" s="10"/>
      <c r="E34" s="10"/>
      <c r="F34" s="10"/>
      <c r="G34" s="10"/>
      <c r="H34" s="10"/>
      <c r="I34" s="11"/>
    </row>
    <row r="35" spans="2:9" ht="12">
      <c r="B35" s="41">
        <v>0.2</v>
      </c>
      <c r="C35" s="10"/>
      <c r="D35" s="10"/>
      <c r="E35" s="10"/>
      <c r="F35" s="10"/>
      <c r="G35" s="10"/>
      <c r="H35" s="10"/>
      <c r="I35" s="11"/>
    </row>
    <row r="36" spans="2:9" ht="12">
      <c r="B36" s="41">
        <v>0.3</v>
      </c>
      <c r="C36" s="10"/>
      <c r="D36" s="10"/>
      <c r="E36" s="10"/>
      <c r="F36" s="10"/>
      <c r="G36" s="17"/>
      <c r="H36" s="10"/>
      <c r="I36" s="11"/>
    </row>
    <row r="37" spans="2:9" ht="12">
      <c r="B37" s="41">
        <v>0.4</v>
      </c>
      <c r="C37" s="10"/>
      <c r="D37" s="10"/>
      <c r="E37" s="10"/>
      <c r="F37" s="10"/>
      <c r="G37" s="17"/>
      <c r="H37" s="10"/>
      <c r="I37" s="11"/>
    </row>
    <row r="38" spans="2:9" ht="12">
      <c r="B38" s="41">
        <v>0.5</v>
      </c>
      <c r="C38" s="10"/>
      <c r="D38" s="10"/>
      <c r="E38" s="10"/>
      <c r="F38" s="10"/>
      <c r="G38" s="17"/>
      <c r="H38" s="10"/>
      <c r="I38" s="11"/>
    </row>
    <row r="39" spans="2:9" ht="12">
      <c r="B39" s="41">
        <v>0.6</v>
      </c>
      <c r="C39" s="10"/>
      <c r="D39" s="10"/>
      <c r="E39" s="10"/>
      <c r="F39" s="10"/>
      <c r="G39" s="17"/>
      <c r="H39" s="10"/>
      <c r="I39" s="11"/>
    </row>
    <row r="40" spans="2:9" ht="12">
      <c r="B40" s="41">
        <v>0.7</v>
      </c>
      <c r="C40" s="10"/>
      <c r="D40" s="10"/>
      <c r="E40" s="10"/>
      <c r="F40" s="10"/>
      <c r="G40" s="17"/>
      <c r="H40" s="10"/>
      <c r="I40" s="11"/>
    </row>
    <row r="41" spans="2:9" ht="12">
      <c r="B41" s="41">
        <v>0.8</v>
      </c>
      <c r="C41" s="10"/>
      <c r="D41" s="10"/>
      <c r="E41" s="10"/>
      <c r="F41" s="10"/>
      <c r="G41" s="10"/>
      <c r="H41" s="10"/>
      <c r="I41" s="11"/>
    </row>
    <row r="42" spans="2:9" ht="12">
      <c r="B42" s="41">
        <v>0.9</v>
      </c>
      <c r="C42" s="10"/>
      <c r="D42" s="10"/>
      <c r="E42" s="10"/>
      <c r="F42" s="10"/>
      <c r="G42" s="10"/>
      <c r="H42" s="10"/>
      <c r="I42" s="11"/>
    </row>
    <row r="43" spans="2:9" ht="12.75" thickBot="1">
      <c r="B43" s="42">
        <v>1</v>
      </c>
      <c r="C43" s="12"/>
      <c r="D43" s="12"/>
      <c r="E43" s="12"/>
      <c r="F43" s="12"/>
      <c r="G43" s="12"/>
      <c r="H43" s="12"/>
      <c r="I43" s="13"/>
    </row>
    <row r="44" spans="2:9" ht="12">
      <c r="B44" s="40"/>
      <c r="C44" s="44" t="s">
        <v>19</v>
      </c>
      <c r="D44" s="43" t="s">
        <v>15</v>
      </c>
      <c r="E44" s="44" t="s">
        <v>20</v>
      </c>
      <c r="F44" s="44" t="s">
        <v>21</v>
      </c>
      <c r="G44" s="43" t="s">
        <v>51</v>
      </c>
      <c r="H44" s="44" t="s">
        <v>22</v>
      </c>
      <c r="I44" s="46" t="s">
        <v>23</v>
      </c>
    </row>
    <row r="45" spans="2:9" ht="12">
      <c r="B45" s="41">
        <v>0</v>
      </c>
      <c r="C45" s="10">
        <f aca="true" t="shared" si="2" ref="C45:C55">ABS(C33*$B45)</f>
        <v>0</v>
      </c>
      <c r="D45" s="10">
        <f aca="true" t="shared" si="3" ref="D45:I45">ABS(D33*$B45)</f>
        <v>0</v>
      </c>
      <c r="E45" s="10">
        <f t="shared" si="3"/>
        <v>0</v>
      </c>
      <c r="F45" s="10">
        <f t="shared" si="3"/>
        <v>0</v>
      </c>
      <c r="G45" s="10">
        <f>ABS(G33*$B45)</f>
        <v>0</v>
      </c>
      <c r="H45" s="10">
        <f t="shared" si="3"/>
        <v>0</v>
      </c>
      <c r="I45" s="11">
        <f t="shared" si="3"/>
        <v>0</v>
      </c>
    </row>
    <row r="46" spans="2:9" ht="12">
      <c r="B46" s="41">
        <v>0.1</v>
      </c>
      <c r="C46" s="10">
        <f t="shared" si="2"/>
        <v>0</v>
      </c>
      <c r="D46" s="10">
        <f>ABS(D34*$B46)</f>
        <v>0</v>
      </c>
      <c r="E46" s="10">
        <f>ABS(E34*$B46)</f>
        <v>0</v>
      </c>
      <c r="F46" s="10">
        <f>ABS(F34*$B46)</f>
        <v>0</v>
      </c>
      <c r="G46" s="10">
        <f>ABS(G34*$B46)</f>
        <v>0</v>
      </c>
      <c r="H46" s="10">
        <f>ABS(H34*$B46)</f>
        <v>0</v>
      </c>
      <c r="I46" s="11">
        <f>ABS(I34*$B46)</f>
        <v>0</v>
      </c>
    </row>
    <row r="47" spans="2:9" ht="12">
      <c r="B47" s="41">
        <v>0.2</v>
      </c>
      <c r="C47" s="10">
        <f t="shared" si="2"/>
        <v>0</v>
      </c>
      <c r="D47" s="10">
        <f aca="true" t="shared" si="4" ref="D47:I47">ABS(D35*$B47)</f>
        <v>0</v>
      </c>
      <c r="E47" s="10">
        <f t="shared" si="4"/>
        <v>0</v>
      </c>
      <c r="F47" s="10">
        <f t="shared" si="4"/>
        <v>0</v>
      </c>
      <c r="G47" s="10">
        <f t="shared" si="4"/>
        <v>0</v>
      </c>
      <c r="H47" s="10">
        <f t="shared" si="4"/>
        <v>0</v>
      </c>
      <c r="I47" s="11">
        <f t="shared" si="4"/>
        <v>0</v>
      </c>
    </row>
    <row r="48" spans="2:9" ht="12">
      <c r="B48" s="41">
        <v>0.3</v>
      </c>
      <c r="C48" s="10">
        <f t="shared" si="2"/>
        <v>0</v>
      </c>
      <c r="D48" s="10">
        <f aca="true" t="shared" si="5" ref="D48:I48">ABS(D36*$B48)</f>
        <v>0</v>
      </c>
      <c r="E48" s="10">
        <f t="shared" si="5"/>
        <v>0</v>
      </c>
      <c r="F48" s="10">
        <f t="shared" si="5"/>
        <v>0</v>
      </c>
      <c r="G48" s="10">
        <f t="shared" si="5"/>
        <v>0</v>
      </c>
      <c r="H48" s="10">
        <f t="shared" si="5"/>
        <v>0</v>
      </c>
      <c r="I48" s="11">
        <f t="shared" si="5"/>
        <v>0</v>
      </c>
    </row>
    <row r="49" spans="2:9" ht="12">
      <c r="B49" s="41">
        <v>0.4</v>
      </c>
      <c r="C49" s="10">
        <f t="shared" si="2"/>
        <v>0</v>
      </c>
      <c r="D49" s="10">
        <f aca="true" t="shared" si="6" ref="D49:I49">ABS(D37*$B49)</f>
        <v>0</v>
      </c>
      <c r="E49" s="10">
        <f t="shared" si="6"/>
        <v>0</v>
      </c>
      <c r="F49" s="10">
        <f t="shared" si="6"/>
        <v>0</v>
      </c>
      <c r="G49" s="10">
        <f t="shared" si="6"/>
        <v>0</v>
      </c>
      <c r="H49" s="10">
        <f t="shared" si="6"/>
        <v>0</v>
      </c>
      <c r="I49" s="11">
        <f t="shared" si="6"/>
        <v>0</v>
      </c>
    </row>
    <row r="50" spans="2:9" ht="12">
      <c r="B50" s="41">
        <v>0.5</v>
      </c>
      <c r="C50" s="10">
        <f t="shared" si="2"/>
        <v>0</v>
      </c>
      <c r="D50" s="10">
        <f aca="true" t="shared" si="7" ref="D50:I50">ABS(D38*$B50)</f>
        <v>0</v>
      </c>
      <c r="E50" s="10">
        <f t="shared" si="7"/>
        <v>0</v>
      </c>
      <c r="F50" s="10">
        <f t="shared" si="7"/>
        <v>0</v>
      </c>
      <c r="G50" s="10">
        <f t="shared" si="7"/>
        <v>0</v>
      </c>
      <c r="H50" s="10">
        <f>ABS(H38*$B50)</f>
        <v>0</v>
      </c>
      <c r="I50" s="11">
        <f t="shared" si="7"/>
        <v>0</v>
      </c>
    </row>
    <row r="51" spans="2:9" ht="12">
      <c r="B51" s="41">
        <v>0.6</v>
      </c>
      <c r="C51" s="10">
        <f t="shared" si="2"/>
        <v>0</v>
      </c>
      <c r="D51" s="10">
        <f aca="true" t="shared" si="8" ref="D51:I51">ABS(D39*$B51)</f>
        <v>0</v>
      </c>
      <c r="E51" s="10">
        <f t="shared" si="8"/>
        <v>0</v>
      </c>
      <c r="F51" s="10">
        <f t="shared" si="8"/>
        <v>0</v>
      </c>
      <c r="G51" s="10">
        <f t="shared" si="8"/>
        <v>0</v>
      </c>
      <c r="H51" s="10">
        <f t="shared" si="8"/>
        <v>0</v>
      </c>
      <c r="I51" s="11">
        <f t="shared" si="8"/>
        <v>0</v>
      </c>
    </row>
    <row r="52" spans="2:9" ht="12">
      <c r="B52" s="41">
        <v>0.7</v>
      </c>
      <c r="C52" s="10">
        <f t="shared" si="2"/>
        <v>0</v>
      </c>
      <c r="D52" s="10">
        <f aca="true" t="shared" si="9" ref="D52:I52">ABS(D40*$B52)</f>
        <v>0</v>
      </c>
      <c r="E52" s="10">
        <f t="shared" si="9"/>
        <v>0</v>
      </c>
      <c r="F52" s="10">
        <f t="shared" si="9"/>
        <v>0</v>
      </c>
      <c r="G52" s="10">
        <f>ABS(G40*$B52)</f>
        <v>0</v>
      </c>
      <c r="H52" s="10">
        <f t="shared" si="9"/>
        <v>0</v>
      </c>
      <c r="I52" s="11">
        <f t="shared" si="9"/>
        <v>0</v>
      </c>
    </row>
    <row r="53" spans="2:9" ht="12">
      <c r="B53" s="41">
        <v>0.8</v>
      </c>
      <c r="C53" s="10">
        <f t="shared" si="2"/>
        <v>0</v>
      </c>
      <c r="D53" s="10">
        <f aca="true" t="shared" si="10" ref="D53:I53">ABS(D41*$B53)</f>
        <v>0</v>
      </c>
      <c r="E53" s="10">
        <f t="shared" si="10"/>
        <v>0</v>
      </c>
      <c r="F53" s="10">
        <f t="shared" si="10"/>
        <v>0</v>
      </c>
      <c r="G53" s="10">
        <f t="shared" si="10"/>
        <v>0</v>
      </c>
      <c r="H53" s="10">
        <f>ABS(H41*$B53)</f>
        <v>0</v>
      </c>
      <c r="I53" s="11">
        <f t="shared" si="10"/>
        <v>0</v>
      </c>
    </row>
    <row r="54" spans="2:9" ht="12">
      <c r="B54" s="41">
        <v>0.9</v>
      </c>
      <c r="C54" s="10">
        <f t="shared" si="2"/>
        <v>0</v>
      </c>
      <c r="D54" s="10">
        <f aca="true" t="shared" si="11" ref="D54:I54">ABS(D42*$B54)</f>
        <v>0</v>
      </c>
      <c r="E54" s="10">
        <f t="shared" si="11"/>
        <v>0</v>
      </c>
      <c r="F54" s="10">
        <f t="shared" si="11"/>
        <v>0</v>
      </c>
      <c r="G54" s="10">
        <f t="shared" si="11"/>
        <v>0</v>
      </c>
      <c r="H54" s="10">
        <f t="shared" si="11"/>
        <v>0</v>
      </c>
      <c r="I54" s="11">
        <f t="shared" si="11"/>
        <v>0</v>
      </c>
    </row>
    <row r="55" spans="2:9" ht="12.75" thickBot="1">
      <c r="B55" s="42">
        <v>1</v>
      </c>
      <c r="C55" s="12">
        <f t="shared" si="2"/>
        <v>0</v>
      </c>
      <c r="D55" s="12">
        <f aca="true" t="shared" si="12" ref="D55:I55">ABS(D43*$B55)</f>
        <v>0</v>
      </c>
      <c r="E55" s="12">
        <f t="shared" si="12"/>
        <v>0</v>
      </c>
      <c r="F55" s="12">
        <f t="shared" si="12"/>
        <v>0</v>
      </c>
      <c r="G55" s="12">
        <f t="shared" si="12"/>
        <v>0</v>
      </c>
      <c r="H55" s="12">
        <f>ABS(H43*$B55)</f>
        <v>0</v>
      </c>
      <c r="I55" s="13">
        <f t="shared" si="12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pavlik</dc:creator>
  <cp:keywords/>
  <dc:description/>
  <cp:lastModifiedBy>Kucakova Karolina</cp:lastModifiedBy>
  <dcterms:created xsi:type="dcterms:W3CDTF">2012-07-25T11:54:01Z</dcterms:created>
  <dcterms:modified xsi:type="dcterms:W3CDTF">2020-03-04T14:13:35Z</dcterms:modified>
  <cp:category/>
  <cp:version/>
  <cp:contentType/>
  <cp:contentStatus/>
</cp:coreProperties>
</file>